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én\Documents\MFSZ\statisztika\2025\"/>
    </mc:Choice>
  </mc:AlternateContent>
  <bookViews>
    <workbookView xWindow="0" yWindow="0" windowWidth="20490" windowHeight="7755"/>
  </bookViews>
  <sheets>
    <sheet name="Összesített adatok" sheetId="1" r:id="rId1"/>
    <sheet name="Összehasonlító tábla 2024-2025" sheetId="3" r:id="rId2"/>
    <sheet name="Az első 10 tag sorrendj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3" l="1"/>
  <c r="G29" i="3" s="1"/>
  <c r="F25" i="3"/>
  <c r="G23" i="3" s="1"/>
  <c r="G30" i="3" l="1"/>
  <c r="G22" i="3"/>
  <c r="G27" i="3"/>
  <c r="G31" i="3"/>
  <c r="G24" i="3"/>
  <c r="G28" i="3"/>
  <c r="G32" i="3"/>
  <c r="F39" i="3"/>
  <c r="G38" i="3" s="1"/>
  <c r="F20" i="3"/>
  <c r="G17" i="3" s="1"/>
  <c r="G35" i="3" l="1"/>
  <c r="G36" i="3"/>
  <c r="G37" i="3"/>
  <c r="G18" i="3"/>
  <c r="G19" i="3"/>
  <c r="G16" i="3"/>
  <c r="G20" i="1"/>
  <c r="G39" i="3" l="1"/>
  <c r="G20" i="3"/>
  <c r="H20" i="3"/>
  <c r="I19" i="3" s="1"/>
  <c r="J11" i="3" l="1"/>
  <c r="J12" i="3"/>
  <c r="D43" i="1" l="1"/>
  <c r="E42" i="1" l="1"/>
  <c r="E41" i="1"/>
  <c r="E40" i="1"/>
  <c r="E39" i="1"/>
  <c r="H39" i="3"/>
  <c r="H33" i="3"/>
  <c r="I35" i="3" l="1"/>
  <c r="I36" i="3"/>
  <c r="I37" i="3"/>
  <c r="I38" i="3"/>
  <c r="E43" i="1"/>
  <c r="I32" i="3"/>
  <c r="I28" i="3"/>
  <c r="I31" i="3"/>
  <c r="I27" i="3"/>
  <c r="I30" i="3"/>
  <c r="I29" i="3"/>
  <c r="H25" i="3"/>
  <c r="J8" i="3"/>
  <c r="J9" i="3"/>
  <c r="J6" i="3"/>
  <c r="G36" i="1"/>
  <c r="F39" i="1" s="1"/>
  <c r="G27" i="1"/>
  <c r="I39" i="3" l="1"/>
  <c r="I33" i="3"/>
  <c r="I23" i="3"/>
  <c r="I22" i="3"/>
  <c r="I24" i="3"/>
  <c r="I16" i="3"/>
  <c r="I18" i="3"/>
  <c r="I17" i="3"/>
  <c r="G13" i="1"/>
  <c r="I25" i="3" l="1"/>
  <c r="I20" i="3"/>
  <c r="F42" i="1"/>
  <c r="F25" i="1"/>
  <c r="F40" i="1" l="1"/>
  <c r="F41" i="1"/>
  <c r="F18" i="1"/>
  <c r="F17" i="1"/>
  <c r="F16" i="1"/>
  <c r="F15" i="1"/>
  <c r="F43" i="1" l="1"/>
  <c r="F34" i="1"/>
  <c r="F30" i="1"/>
  <c r="F33" i="1"/>
  <c r="F29" i="1"/>
  <c r="F32" i="1"/>
  <c r="F31" i="1"/>
  <c r="F22" i="1"/>
  <c r="F23" i="1"/>
  <c r="F24" i="1"/>
</calcChain>
</file>

<file path=xl/sharedStrings.xml><?xml version="1.0" encoding="utf-8"?>
<sst xmlns="http://schemas.openxmlformats.org/spreadsheetml/2006/main" count="94" uniqueCount="74">
  <si>
    <t>belföld</t>
  </si>
  <si>
    <t>export</t>
  </si>
  <si>
    <t>import</t>
  </si>
  <si>
    <t>cross border</t>
  </si>
  <si>
    <t>visszkeresettel</t>
  </si>
  <si>
    <t>visszkereset nélkül</t>
  </si>
  <si>
    <t>csak nyilvántrtás</t>
  </si>
  <si>
    <t>invoice discounting</t>
  </si>
  <si>
    <t>mezőgazdaság</t>
  </si>
  <si>
    <t>ipar</t>
  </si>
  <si>
    <t>kereskedelem</t>
  </si>
  <si>
    <t>szolgáltatás</t>
  </si>
  <si>
    <t>egyéb</t>
  </si>
  <si>
    <t>építőipar</t>
  </si>
  <si>
    <t>kis</t>
  </si>
  <si>
    <t xml:space="preserve">közép </t>
  </si>
  <si>
    <t>nagy</t>
  </si>
  <si>
    <t>OTP Bank Nyrt.</t>
  </si>
  <si>
    <t>UniCredit Bank Hungary Zrt.</t>
  </si>
  <si>
    <t xml:space="preserve">Az első 10 tag összesített piaci részesedése </t>
  </si>
  <si>
    <t>Az első 5 tag összesített piaci részesedése</t>
  </si>
  <si>
    <t>Ügyfélszám - aktív (db)</t>
  </si>
  <si>
    <t>Ügyfélszám - összes (db)</t>
  </si>
  <si>
    <t>Faktorált állomány nettó (mrd HUF)</t>
  </si>
  <si>
    <t>Raiffeisen Bank Zrt.</t>
  </si>
  <si>
    <t>MagNet Faktor Zrt.</t>
  </si>
  <si>
    <t>változás</t>
  </si>
  <si>
    <t>Faktorált forgalom (mrd. HUF)</t>
  </si>
  <si>
    <t>Faktorált állomány bruttó (mrd. HUF)</t>
  </si>
  <si>
    <t>Faktorált állomány nettó (mrd. HUF)</t>
  </si>
  <si>
    <t xml:space="preserve">visszkeresettel (inv.disc. Is)  </t>
  </si>
  <si>
    <t>↑</t>
  </si>
  <si>
    <t>↓</t>
  </si>
  <si>
    <t xml:space="preserve">csak nyilvántartás  </t>
  </si>
  <si>
    <t xml:space="preserve">mezőgazdaság  </t>
  </si>
  <si>
    <t xml:space="preserve">ipar  </t>
  </si>
  <si>
    <t xml:space="preserve">építőipar  </t>
  </si>
  <si>
    <t xml:space="preserve">kereskedelem  </t>
  </si>
  <si>
    <t xml:space="preserve">szolgáltatás  </t>
  </si>
  <si>
    <t xml:space="preserve">egyéb  </t>
  </si>
  <si>
    <t xml:space="preserve">micro  </t>
  </si>
  <si>
    <t xml:space="preserve">kis  </t>
  </si>
  <si>
    <t xml:space="preserve">közép  </t>
  </si>
  <si>
    <t xml:space="preserve">nagy  </t>
  </si>
  <si>
    <t xml:space="preserve">visszkereset nélkül (kétes/lejárt köv. is)  </t>
  </si>
  <si>
    <t xml:space="preserve">micro </t>
  </si>
  <si>
    <t>Aktív üf.  %</t>
  </si>
  <si>
    <t>%</t>
  </si>
  <si>
    <t>A forgalom megoszlása a szolgáltatás iránya szerint (mrd. HUF)</t>
  </si>
  <si>
    <t>A forgalom megoszlása ágazatok szerint (mrd. HUF)</t>
  </si>
  <si>
    <t>A forgalom megoszlása ügyfélméret szerint (mrd. HUF)</t>
  </si>
  <si>
    <t>Aktív üf. db</t>
  </si>
  <si>
    <t>%-os megoszlás változása</t>
  </si>
  <si>
    <t xml:space="preserve">belföld  </t>
  </si>
  <si>
    <t xml:space="preserve">export  </t>
  </si>
  <si>
    <t xml:space="preserve">import  </t>
  </si>
  <si>
    <t>Faktorált állomány bruttó  (mrd. HUF)</t>
  </si>
  <si>
    <t>Forgalom a szolgáltatás iránya szerint (mrd. HUF)</t>
  </si>
  <si>
    <t>Forgalom a szolgáltatás jellege szerint (mrd. HUF)</t>
  </si>
  <si>
    <t>Forgalom ágazati megoszlás szerint (mrd. HUF)</t>
  </si>
  <si>
    <t>Forgalom ügyfélméret szerint (mrd. HUF)</t>
  </si>
  <si>
    <t>A forgalom megoszlása a szolgáltatás jellege szerint (mrd. HUF)</t>
  </si>
  <si>
    <t>K&amp;H Faktor Zrt.</t>
  </si>
  <si>
    <t>Magyar Követeléskezelő Zrt.</t>
  </si>
  <si>
    <t>GF Faktor Zrt.</t>
  </si>
  <si>
    <t>MBH Bank Nyrt.</t>
  </si>
  <si>
    <t>→</t>
  </si>
  <si>
    <t>CIB Zrt.</t>
  </si>
  <si>
    <t>DHK Zrt.</t>
  </si>
  <si>
    <t xml:space="preserve">A Magyar Faktoring Szövetség 2025. évi statisztikája* </t>
  </si>
  <si>
    <t>* Hiányzó adatszolgáltatás esetén a 2024. évi adatokat vettük alapul.</t>
  </si>
  <si>
    <t>Az első tíz tag sorrendje és piaci részesedése a faktorált forgalom alapján 2025*</t>
  </si>
  <si>
    <t>*Hiányzó adatszolgáltatás esetén a 2024. évi adatokat vettük alapul.</t>
  </si>
  <si>
    <t>Összehasonlító tábla 2024-25*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</si>
</sst>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9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3">
    <xf numFmtId="0" fontId="0" fillId="0" borderId="0" xfId="0"/>
    <xf numFmtId="0" fontId="0" fillId="2" borderId="3" xfId="0" applyFill="1" applyBorder="1"/>
    <xf numFmtId="0" fontId="0" fillId="2" borderId="5" xfId="0" applyFill="1" applyBorder="1"/>
    <xf numFmtId="0" fontId="0" fillId="0" borderId="0" xfId="0" applyBorder="1"/>
    <xf numFmtId="1" fontId="0" fillId="3" borderId="1" xfId="0" applyNumberFormat="1" applyFill="1" applyBorder="1"/>
    <xf numFmtId="0" fontId="0" fillId="2" borderId="17" xfId="0" applyFill="1" applyBorder="1"/>
    <xf numFmtId="0" fontId="0" fillId="0" borderId="30" xfId="0" applyBorder="1"/>
    <xf numFmtId="0" fontId="0" fillId="2" borderId="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" fontId="1" fillId="3" borderId="30" xfId="0" applyNumberFormat="1" applyFont="1" applyFill="1" applyBorder="1"/>
    <xf numFmtId="1" fontId="1" fillId="3" borderId="14" xfId="0" applyNumberFormat="1" applyFont="1" applyFill="1" applyBorder="1"/>
    <xf numFmtId="1" fontId="1" fillId="3" borderId="1" xfId="0" applyNumberFormat="1" applyFont="1" applyFill="1" applyBorder="1"/>
    <xf numFmtId="1" fontId="1" fillId="3" borderId="38" xfId="0" applyNumberFormat="1" applyFont="1" applyFill="1" applyBorder="1"/>
    <xf numFmtId="0" fontId="2" fillId="3" borderId="29" xfId="0" applyFont="1" applyFill="1" applyBorder="1" applyAlignment="1">
      <alignment horizontal="center"/>
    </xf>
    <xf numFmtId="2" fontId="1" fillId="3" borderId="15" xfId="0" applyNumberFormat="1" applyFont="1" applyFill="1" applyBorder="1"/>
    <xf numFmtId="2" fontId="1" fillId="3" borderId="11" xfId="0" applyNumberFormat="1" applyFont="1" applyFill="1" applyBorder="1"/>
    <xf numFmtId="2" fontId="1" fillId="3" borderId="13" xfId="0" applyNumberFormat="1" applyFont="1" applyFill="1" applyBorder="1"/>
    <xf numFmtId="2" fontId="1" fillId="3" borderId="1" xfId="0" applyNumberFormat="1" applyFont="1" applyFill="1" applyBorder="1"/>
    <xf numFmtId="2" fontId="1" fillId="3" borderId="33" xfId="0" applyNumberFormat="1" applyFont="1" applyFill="1" applyBorder="1"/>
    <xf numFmtId="0" fontId="0" fillId="4" borderId="3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9" fontId="0" fillId="3" borderId="1" xfId="0" applyNumberFormat="1" applyFill="1" applyBorder="1"/>
    <xf numFmtId="9" fontId="0" fillId="3" borderId="1" xfId="1" applyFont="1" applyFill="1" applyBorder="1"/>
    <xf numFmtId="0" fontId="0" fillId="0" borderId="0" xfId="0" applyAlignment="1">
      <alignment wrapText="1"/>
    </xf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2" fontId="6" fillId="0" borderId="0" xfId="0" applyNumberFormat="1" applyFont="1" applyAlignment="1">
      <alignment wrapText="1"/>
    </xf>
    <xf numFmtId="2" fontId="6" fillId="0" borderId="0" xfId="0" applyNumberFormat="1" applyFont="1"/>
    <xf numFmtId="9" fontId="6" fillId="0" borderId="0" xfId="0" applyNumberFormat="1" applyFont="1"/>
    <xf numFmtId="0" fontId="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2" fontId="1" fillId="3" borderId="35" xfId="0" applyNumberFormat="1" applyFont="1" applyFill="1" applyBorder="1"/>
    <xf numFmtId="2" fontId="11" fillId="0" borderId="0" xfId="0" applyNumberFormat="1" applyFont="1" applyAlignment="1">
      <alignment wrapText="1"/>
    </xf>
    <xf numFmtId="9" fontId="6" fillId="0" borderId="0" xfId="1" applyFont="1"/>
    <xf numFmtId="0" fontId="1" fillId="0" borderId="0" xfId="0" applyFont="1"/>
    <xf numFmtId="0" fontId="3" fillId="0" borderId="0" xfId="0" applyFont="1"/>
    <xf numFmtId="10" fontId="0" fillId="0" borderId="0" xfId="1" applyNumberFormat="1" applyFont="1"/>
    <xf numFmtId="164" fontId="0" fillId="0" borderId="0" xfId="1" applyNumberFormat="1" applyFont="1"/>
    <xf numFmtId="0" fontId="1" fillId="4" borderId="23" xfId="0" applyFont="1" applyFill="1" applyBorder="1" applyAlignment="1">
      <alignment horizontal="left"/>
    </xf>
    <xf numFmtId="0" fontId="0" fillId="4" borderId="2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9" fontId="8" fillId="6" borderId="1" xfId="1" applyFont="1" applyFill="1" applyBorder="1" applyAlignment="1">
      <alignment horizontal="right" vertical="center"/>
    </xf>
    <xf numFmtId="2" fontId="0" fillId="4" borderId="20" xfId="0" applyNumberFormat="1" applyFill="1" applyBorder="1" applyAlignment="1">
      <alignment horizontal="right"/>
    </xf>
    <xf numFmtId="2" fontId="0" fillId="4" borderId="61" xfId="0" applyNumberFormat="1" applyFill="1" applyBorder="1" applyAlignment="1">
      <alignment horizontal="right"/>
    </xf>
    <xf numFmtId="0" fontId="1" fillId="4" borderId="23" xfId="0" applyFont="1" applyFill="1" applyBorder="1" applyAlignment="1">
      <alignment horizontal="right"/>
    </xf>
    <xf numFmtId="2" fontId="1" fillId="4" borderId="3" xfId="0" applyNumberFormat="1" applyFont="1" applyFill="1" applyBorder="1" applyAlignment="1">
      <alignment horizontal="right"/>
    </xf>
    <xf numFmtId="2" fontId="1" fillId="4" borderId="61" xfId="0" applyNumberFormat="1" applyFont="1" applyFill="1" applyBorder="1" applyAlignment="1">
      <alignment horizontal="right"/>
    </xf>
    <xf numFmtId="9" fontId="0" fillId="0" borderId="0" xfId="1" applyFont="1"/>
    <xf numFmtId="2" fontId="0" fillId="4" borderId="24" xfId="0" applyNumberFormat="1" applyFill="1" applyBorder="1" applyAlignment="1">
      <alignment horizontal="right"/>
    </xf>
    <xf numFmtId="2" fontId="0" fillId="4" borderId="63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0" fontId="0" fillId="4" borderId="23" xfId="0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right"/>
    </xf>
    <xf numFmtId="9" fontId="12" fillId="2" borderId="7" xfId="0" applyNumberFormat="1" applyFont="1" applyFill="1" applyBorder="1" applyAlignment="1">
      <alignment horizontal="center" vertical="center"/>
    </xf>
    <xf numFmtId="2" fontId="1" fillId="3" borderId="30" xfId="0" applyNumberFormat="1" applyFont="1" applyFill="1" applyBorder="1"/>
    <xf numFmtId="0" fontId="12" fillId="2" borderId="19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2" borderId="57" xfId="0" applyFont="1" applyFill="1" applyBorder="1" applyAlignment="1">
      <alignment horizontal="center"/>
    </xf>
    <xf numFmtId="0" fontId="12" fillId="2" borderId="57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12" fillId="2" borderId="3" xfId="0" applyFont="1" applyFill="1" applyBorder="1" applyAlignment="1">
      <alignment horizontal="center" vertical="center"/>
    </xf>
    <xf numFmtId="0" fontId="0" fillId="2" borderId="58" xfId="0" applyFill="1" applyBorder="1"/>
    <xf numFmtId="0" fontId="0" fillId="2" borderId="60" xfId="0" applyFill="1" applyBorder="1" applyAlignment="1">
      <alignment horizontal="left"/>
    </xf>
    <xf numFmtId="0" fontId="13" fillId="2" borderId="5" xfId="0" applyFont="1" applyFill="1" applyBorder="1" applyAlignment="1">
      <alignment horizontal="center" vertical="center"/>
    </xf>
    <xf numFmtId="2" fontId="0" fillId="3" borderId="15" xfId="0" applyNumberFormat="1" applyFont="1" applyFill="1" applyBorder="1"/>
    <xf numFmtId="2" fontId="0" fillId="3" borderId="9" xfId="0" applyNumberFormat="1" applyFont="1" applyFill="1" applyBorder="1"/>
    <xf numFmtId="2" fontId="14" fillId="3" borderId="36" xfId="0" applyNumberFormat="1" applyFont="1" applyFill="1" applyBorder="1" applyAlignment="1">
      <alignment horizontal="right"/>
    </xf>
    <xf numFmtId="2" fontId="0" fillId="3" borderId="12" xfId="0" applyNumberFormat="1" applyFont="1" applyFill="1" applyBorder="1"/>
    <xf numFmtId="2" fontId="0" fillId="3" borderId="13" xfId="0" applyNumberFormat="1" applyFont="1" applyFill="1" applyBorder="1"/>
    <xf numFmtId="2" fontId="0" fillId="3" borderId="36" xfId="0" applyNumberFormat="1" applyFont="1" applyFill="1" applyBorder="1"/>
    <xf numFmtId="0" fontId="1" fillId="2" borderId="2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2" borderId="4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2" fontId="1" fillId="3" borderId="29" xfId="0" applyNumberFormat="1" applyFont="1" applyFill="1" applyBorder="1" applyAlignment="1">
      <alignment horizontal="right"/>
    </xf>
    <xf numFmtId="9" fontId="0" fillId="4" borderId="7" xfId="0" applyNumberFormat="1" applyFont="1" applyFill="1" applyBorder="1" applyAlignment="1">
      <alignment horizontal="center"/>
    </xf>
    <xf numFmtId="9" fontId="0" fillId="4" borderId="36" xfId="0" applyNumberFormat="1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" fillId="6" borderId="13" xfId="0" applyFont="1" applyFill="1" applyBorder="1"/>
    <xf numFmtId="0" fontId="0" fillId="4" borderId="5" xfId="0" applyFill="1" applyBorder="1" applyAlignment="1">
      <alignment horizontal="center"/>
    </xf>
    <xf numFmtId="0" fontId="9" fillId="6" borderId="15" xfId="0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right"/>
    </xf>
    <xf numFmtId="2" fontId="0" fillId="4" borderId="8" xfId="0" applyNumberFormat="1" applyFill="1" applyBorder="1" applyAlignment="1">
      <alignment horizontal="right"/>
    </xf>
    <xf numFmtId="2" fontId="0" fillId="4" borderId="39" xfId="0" applyNumberFormat="1" applyFill="1" applyBorder="1" applyAlignment="1">
      <alignment horizontal="right"/>
    </xf>
    <xf numFmtId="9" fontId="0" fillId="2" borderId="13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4" borderId="48" xfId="0" applyNumberFormat="1" applyFill="1" applyBorder="1" applyAlignment="1">
      <alignment horizontal="center"/>
    </xf>
    <xf numFmtId="0" fontId="9" fillId="6" borderId="9" xfId="0" applyFon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165" fontId="0" fillId="2" borderId="11" xfId="0" applyNumberFormat="1" applyFill="1" applyBorder="1" applyAlignment="1">
      <alignment horizontal="center" vertical="center"/>
    </xf>
    <xf numFmtId="165" fontId="0" fillId="4" borderId="56" xfId="0" applyNumberFormat="1" applyFill="1" applyBorder="1" applyAlignment="1">
      <alignment horizontal="center"/>
    </xf>
    <xf numFmtId="165" fontId="0" fillId="4" borderId="4" xfId="0" applyNumberFormat="1" applyFill="1" applyBorder="1" applyAlignment="1">
      <alignment horizontal="center"/>
    </xf>
    <xf numFmtId="165" fontId="0" fillId="4" borderId="60" xfId="0" applyNumberFormat="1" applyFill="1" applyBorder="1" applyAlignment="1">
      <alignment horizontal="center"/>
    </xf>
    <xf numFmtId="165" fontId="0" fillId="4" borderId="19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center"/>
    </xf>
    <xf numFmtId="165" fontId="0" fillId="4" borderId="50" xfId="0" applyNumberFormat="1" applyFill="1" applyBorder="1" applyAlignment="1">
      <alignment horizontal="center"/>
    </xf>
    <xf numFmtId="165" fontId="0" fillId="4" borderId="9" xfId="0" applyNumberFormat="1" applyFill="1" applyBorder="1" applyAlignment="1">
      <alignment horizontal="center"/>
    </xf>
    <xf numFmtId="165" fontId="0" fillId="4" borderId="7" xfId="0" applyNumberFormat="1" applyFon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12" fillId="2" borderId="19" xfId="0" applyNumberFormat="1" applyFont="1" applyFill="1" applyBorder="1" applyAlignment="1">
      <alignment horizontal="center" vertical="center"/>
    </xf>
    <xf numFmtId="165" fontId="12" fillId="2" borderId="4" xfId="0" applyNumberFormat="1" applyFont="1" applyFill="1" applyBorder="1" applyAlignment="1">
      <alignment horizontal="center" vertical="center"/>
    </xf>
    <xf numFmtId="9" fontId="8" fillId="6" borderId="1" xfId="1" applyNumberFormat="1" applyFont="1" applyFill="1" applyBorder="1" applyAlignment="1">
      <alignment horizontal="center" vertical="center"/>
    </xf>
    <xf numFmtId="9" fontId="8" fillId="6" borderId="1" xfId="1" applyNumberFormat="1" applyFont="1" applyFill="1" applyBorder="1" applyAlignment="1">
      <alignment horizontal="right" vertical="center"/>
    </xf>
    <xf numFmtId="9" fontId="8" fillId="6" borderId="16" xfId="1" applyNumberFormat="1" applyFont="1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165" fontId="0" fillId="2" borderId="12" xfId="1" applyNumberFormat="1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0" fontId="1" fillId="2" borderId="41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left"/>
    </xf>
    <xf numFmtId="0" fontId="0" fillId="2" borderId="31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2" fillId="3" borderId="38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" fillId="2" borderId="4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8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47" xfId="0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61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4" borderId="2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2" fontId="1" fillId="4" borderId="23" xfId="0" applyNumberFormat="1" applyFont="1" applyFill="1" applyBorder="1" applyAlignment="1">
      <alignment horizontal="center"/>
    </xf>
    <xf numFmtId="2" fontId="1" fillId="4" borderId="22" xfId="0" applyNumberFormat="1" applyFont="1" applyFill="1" applyBorder="1" applyAlignment="1">
      <alignment horizontal="center"/>
    </xf>
    <xf numFmtId="2" fontId="1" fillId="4" borderId="16" xfId="0" applyNumberFormat="1" applyFont="1" applyFill="1" applyBorder="1" applyAlignment="1">
      <alignment horizontal="center"/>
    </xf>
    <xf numFmtId="1" fontId="1" fillId="4" borderId="22" xfId="0" applyNumberFormat="1" applyFont="1" applyFill="1" applyBorder="1" applyAlignment="1">
      <alignment horizontal="center"/>
    </xf>
    <xf numFmtId="1" fontId="1" fillId="4" borderId="16" xfId="0" applyNumberFormat="1" applyFont="1" applyFill="1" applyBorder="1" applyAlignment="1">
      <alignment horizontal="center"/>
    </xf>
    <xf numFmtId="2" fontId="17" fillId="4" borderId="22" xfId="0" applyNumberFormat="1" applyFont="1" applyFill="1" applyBorder="1" applyAlignment="1">
      <alignment horizontal="center"/>
    </xf>
    <xf numFmtId="2" fontId="17" fillId="4" borderId="23" xfId="0" applyNumberFormat="1" applyFont="1" applyFill="1" applyBorder="1" applyAlignment="1">
      <alignment horizontal="center"/>
    </xf>
    <xf numFmtId="2" fontId="17" fillId="4" borderId="16" xfId="0" applyNumberFormat="1" applyFon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1" fillId="2" borderId="6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4" borderId="1" xfId="0" applyFill="1" applyBorder="1" applyAlignment="1">
      <alignment horizontal="left"/>
    </xf>
    <xf numFmtId="0" fontId="0" fillId="3" borderId="51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0" fillId="3" borderId="54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3" borderId="29" xfId="0" applyFill="1" applyBorder="1" applyAlignment="1">
      <alignment horizontal="left"/>
    </xf>
    <xf numFmtId="0" fontId="0" fillId="3" borderId="67" xfId="0" applyFill="1" applyBorder="1" applyAlignment="1">
      <alignment horizontal="left"/>
    </xf>
    <xf numFmtId="0" fontId="0" fillId="3" borderId="68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16" xfId="0" applyFill="1" applyBorder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workbookViewId="0">
      <selection activeCell="M11" sqref="M11"/>
    </sheetView>
  </sheetViews>
  <sheetFormatPr defaultRowHeight="15" x14ac:dyDescent="0.25"/>
  <cols>
    <col min="7" max="7" width="11.5703125" bestFit="1" customWidth="1"/>
  </cols>
  <sheetData>
    <row r="1" spans="1:16" ht="15.75" thickBot="1" x14ac:dyDescent="0.3"/>
    <row r="2" spans="1:16" ht="21.75" customHeight="1" x14ac:dyDescent="0.25">
      <c r="B2" s="162" t="s">
        <v>69</v>
      </c>
      <c r="C2" s="163"/>
      <c r="D2" s="163"/>
      <c r="E2" s="163"/>
      <c r="F2" s="164"/>
      <c r="G2" s="142"/>
      <c r="I2" s="27"/>
      <c r="J2" s="27"/>
      <c r="K2" s="27"/>
      <c r="L2" s="27"/>
      <c r="M2" s="27"/>
      <c r="N2" s="28"/>
      <c r="O2" s="28"/>
      <c r="P2" s="28"/>
    </row>
    <row r="3" spans="1:16" ht="21.75" customHeight="1" thickBot="1" x14ac:dyDescent="0.3">
      <c r="B3" s="165"/>
      <c r="C3" s="166"/>
      <c r="D3" s="166"/>
      <c r="E3" s="166"/>
      <c r="F3" s="167"/>
      <c r="G3" s="143"/>
      <c r="I3" s="28"/>
      <c r="J3" s="28"/>
      <c r="K3" s="28"/>
      <c r="L3" s="28"/>
      <c r="M3" s="28"/>
      <c r="N3" s="28"/>
      <c r="O3" s="28"/>
      <c r="P3" s="28"/>
    </row>
    <row r="4" spans="1:16" ht="21.75" thickBot="1" x14ac:dyDescent="0.4">
      <c r="B4" s="153"/>
      <c r="C4" s="154"/>
      <c r="D4" s="154"/>
      <c r="E4" s="154"/>
      <c r="F4" s="155"/>
      <c r="G4" s="13"/>
      <c r="I4" s="28"/>
      <c r="J4" s="28"/>
      <c r="K4" s="28"/>
      <c r="L4" s="28"/>
      <c r="M4" s="28"/>
      <c r="N4" s="28"/>
      <c r="O4" s="28"/>
      <c r="P4" s="28"/>
    </row>
    <row r="5" spans="1:16" ht="15" customHeight="1" thickBot="1" x14ac:dyDescent="0.3">
      <c r="B5" s="136" t="s">
        <v>27</v>
      </c>
      <c r="C5" s="137"/>
      <c r="D5" s="137"/>
      <c r="E5" s="137"/>
      <c r="F5" s="138"/>
      <c r="G5" s="87">
        <v>8022.63</v>
      </c>
      <c r="I5" s="28"/>
      <c r="J5" s="28"/>
      <c r="K5" s="28"/>
      <c r="L5" s="28"/>
      <c r="M5" s="28"/>
      <c r="N5" s="28"/>
      <c r="O5" s="28"/>
      <c r="P5" s="28"/>
    </row>
    <row r="6" spans="1:16" ht="15.75" thickBot="1" x14ac:dyDescent="0.3">
      <c r="B6" s="144"/>
      <c r="C6" s="145"/>
      <c r="D6" s="145"/>
      <c r="E6" s="145"/>
      <c r="F6" s="146"/>
      <c r="G6" s="4"/>
      <c r="H6" s="3"/>
      <c r="I6" s="28"/>
      <c r="J6" s="28"/>
      <c r="K6" s="28"/>
      <c r="L6" s="28"/>
      <c r="M6" s="28"/>
      <c r="N6" s="29"/>
      <c r="O6" s="28"/>
      <c r="P6" s="28"/>
    </row>
    <row r="7" spans="1:16" x14ac:dyDescent="0.25">
      <c r="B7" s="147" t="s">
        <v>56</v>
      </c>
      <c r="C7" s="148"/>
      <c r="D7" s="148"/>
      <c r="E7" s="148"/>
      <c r="F7" s="149"/>
      <c r="G7" s="14">
        <v>725.31</v>
      </c>
      <c r="I7" s="28"/>
      <c r="J7" s="28"/>
      <c r="K7" s="28"/>
      <c r="L7" s="28"/>
      <c r="M7" s="28"/>
      <c r="N7" s="28"/>
      <c r="O7" s="28"/>
      <c r="P7" s="28"/>
    </row>
    <row r="8" spans="1:16" ht="15.75" thickBot="1" x14ac:dyDescent="0.3">
      <c r="B8" s="150" t="s">
        <v>23</v>
      </c>
      <c r="C8" s="151"/>
      <c r="D8" s="151"/>
      <c r="E8" s="151"/>
      <c r="F8" s="152"/>
      <c r="G8" s="15">
        <v>657.59</v>
      </c>
      <c r="I8" s="28"/>
      <c r="J8" s="28"/>
      <c r="K8" s="28"/>
      <c r="L8" s="30"/>
      <c r="M8" s="28"/>
      <c r="N8" s="28"/>
      <c r="O8" s="28"/>
      <c r="P8" s="28"/>
    </row>
    <row r="9" spans="1:16" ht="15.75" thickBot="1" x14ac:dyDescent="0.3">
      <c r="B9" s="156"/>
      <c r="C9" s="157"/>
      <c r="D9" s="157"/>
      <c r="E9" s="157"/>
      <c r="F9" s="158"/>
      <c r="G9" s="64"/>
      <c r="I9" s="28"/>
      <c r="J9" s="28"/>
      <c r="K9" s="28"/>
      <c r="L9" s="30"/>
      <c r="M9" s="28"/>
      <c r="N9" s="28"/>
      <c r="O9" s="28"/>
      <c r="P9" s="28"/>
    </row>
    <row r="10" spans="1:16" ht="15.75" thickBot="1" x14ac:dyDescent="0.3">
      <c r="B10" s="159" t="s">
        <v>21</v>
      </c>
      <c r="C10" s="160"/>
      <c r="D10" s="160"/>
      <c r="E10" s="160"/>
      <c r="F10" s="161"/>
      <c r="G10" s="11">
        <v>4894</v>
      </c>
      <c r="I10" s="28"/>
      <c r="J10" s="28"/>
      <c r="K10" s="28"/>
      <c r="L10" s="30"/>
      <c r="M10" s="28"/>
      <c r="N10" s="28"/>
      <c r="O10" s="28"/>
      <c r="P10" s="28"/>
    </row>
    <row r="11" spans="1:16" ht="15.75" thickBot="1" x14ac:dyDescent="0.3">
      <c r="B11" s="159" t="s">
        <v>22</v>
      </c>
      <c r="C11" s="160"/>
      <c r="D11" s="160"/>
      <c r="E11" s="160"/>
      <c r="F11" s="161"/>
      <c r="G11" s="11">
        <v>5862</v>
      </c>
      <c r="I11" s="28"/>
      <c r="J11" s="28"/>
      <c r="K11" s="28"/>
      <c r="L11" s="30"/>
      <c r="M11" s="28"/>
      <c r="N11" s="28"/>
      <c r="O11" s="28"/>
      <c r="P11" s="28"/>
    </row>
    <row r="12" spans="1:16" ht="15.75" thickBot="1" x14ac:dyDescent="0.3">
      <c r="B12" s="126"/>
      <c r="C12" s="127"/>
      <c r="D12" s="127"/>
      <c r="E12" s="127"/>
      <c r="F12" s="128"/>
      <c r="G12" s="9"/>
      <c r="I12" s="28"/>
      <c r="J12" s="28"/>
      <c r="K12" s="28"/>
      <c r="L12" s="28"/>
      <c r="M12" s="28"/>
      <c r="N12" s="28"/>
      <c r="O12" s="28"/>
      <c r="P12" s="28"/>
    </row>
    <row r="13" spans="1:16" ht="15" customHeight="1" thickBot="1" x14ac:dyDescent="0.3">
      <c r="B13" s="136" t="s">
        <v>57</v>
      </c>
      <c r="C13" s="137"/>
      <c r="D13" s="137"/>
      <c r="E13" s="137"/>
      <c r="F13" s="138"/>
      <c r="G13" s="17">
        <f>SUM(G15:G18)</f>
        <v>8022.6200000000008</v>
      </c>
      <c r="I13" s="29"/>
      <c r="J13" s="29"/>
      <c r="K13" s="29"/>
      <c r="L13" s="29"/>
      <c r="M13" s="29"/>
      <c r="N13" s="29"/>
      <c r="O13" s="28"/>
      <c r="P13" s="28"/>
    </row>
    <row r="14" spans="1:16" x14ac:dyDescent="0.25">
      <c r="B14" s="144"/>
      <c r="C14" s="145"/>
      <c r="D14" s="145"/>
      <c r="E14" s="145"/>
      <c r="F14" s="146"/>
      <c r="G14" s="18"/>
      <c r="I14" s="29"/>
      <c r="J14" s="29"/>
      <c r="K14" s="29"/>
      <c r="L14" s="31"/>
      <c r="M14" s="29"/>
      <c r="N14" s="29"/>
      <c r="O14" s="28"/>
      <c r="P14" s="28"/>
    </row>
    <row r="15" spans="1:16" x14ac:dyDescent="0.25">
      <c r="A15" s="6"/>
      <c r="B15" s="7"/>
      <c r="C15" s="123" t="s">
        <v>0</v>
      </c>
      <c r="D15" s="124"/>
      <c r="E15" s="125"/>
      <c r="F15" s="98">
        <f>G15/G13</f>
        <v>0.91744841460769666</v>
      </c>
      <c r="G15" s="79">
        <v>7360.34</v>
      </c>
      <c r="I15" s="32"/>
      <c r="J15" s="29"/>
      <c r="K15" s="29"/>
      <c r="L15" s="31"/>
      <c r="M15" s="29"/>
      <c r="N15" s="29"/>
      <c r="O15" s="28"/>
      <c r="P15" s="28"/>
    </row>
    <row r="16" spans="1:16" x14ac:dyDescent="0.25">
      <c r="B16" s="7"/>
      <c r="C16" s="123" t="s">
        <v>1</v>
      </c>
      <c r="D16" s="124"/>
      <c r="E16" s="125"/>
      <c r="F16" s="98">
        <f>G16/G13</f>
        <v>7.4976753230241486E-2</v>
      </c>
      <c r="G16" s="79">
        <v>601.51</v>
      </c>
      <c r="I16" s="42"/>
      <c r="J16" s="29"/>
      <c r="K16" s="29"/>
      <c r="L16" s="31"/>
      <c r="M16" s="29"/>
      <c r="N16" s="29"/>
      <c r="O16" s="28"/>
      <c r="P16" s="28"/>
    </row>
    <row r="17" spans="1:16" x14ac:dyDescent="0.25">
      <c r="A17" s="6"/>
      <c r="B17" s="7"/>
      <c r="C17" s="123" t="s">
        <v>2</v>
      </c>
      <c r="D17" s="124"/>
      <c r="E17" s="125"/>
      <c r="F17" s="98">
        <f>G17/G13</f>
        <v>6.6337430914090402E-3</v>
      </c>
      <c r="G17" s="79">
        <v>53.22</v>
      </c>
      <c r="I17" s="32"/>
      <c r="J17" s="31"/>
      <c r="K17" s="29"/>
      <c r="L17" s="31"/>
      <c r="M17" s="29"/>
      <c r="N17" s="29"/>
      <c r="O17" s="28"/>
      <c r="P17" s="28"/>
    </row>
    <row r="18" spans="1:16" ht="15.75" thickBot="1" x14ac:dyDescent="0.3">
      <c r="B18" s="8"/>
      <c r="C18" s="123" t="s">
        <v>3</v>
      </c>
      <c r="D18" s="124"/>
      <c r="E18" s="125"/>
      <c r="F18" s="98">
        <f>G18/G13</f>
        <v>9.4108907065272931E-4</v>
      </c>
      <c r="G18" s="80">
        <v>7.55</v>
      </c>
      <c r="I18" s="32"/>
      <c r="J18" s="29"/>
      <c r="K18" s="29"/>
      <c r="L18" s="31"/>
      <c r="M18" s="29"/>
      <c r="N18" s="29"/>
      <c r="O18" s="28"/>
      <c r="P18" s="28"/>
    </row>
    <row r="19" spans="1:16" ht="15.75" thickBot="1" x14ac:dyDescent="0.3">
      <c r="B19" s="173"/>
      <c r="C19" s="174"/>
      <c r="D19" s="174"/>
      <c r="E19" s="174"/>
      <c r="F19" s="175"/>
      <c r="G19" s="11"/>
      <c r="I19" s="32"/>
      <c r="J19" s="29"/>
      <c r="K19" s="29"/>
      <c r="L19" s="31"/>
      <c r="M19" s="29"/>
      <c r="N19" s="29"/>
      <c r="O19" s="28"/>
      <c r="P19" s="28"/>
    </row>
    <row r="20" spans="1:16" ht="15.75" thickBot="1" x14ac:dyDescent="0.3">
      <c r="B20" s="159" t="s">
        <v>58</v>
      </c>
      <c r="C20" s="160"/>
      <c r="D20" s="160"/>
      <c r="E20" s="160"/>
      <c r="F20" s="161"/>
      <c r="G20" s="18">
        <f>SUM(G22:G25)</f>
        <v>8022.6200000000008</v>
      </c>
      <c r="I20" s="29"/>
      <c r="J20" s="29"/>
      <c r="K20" s="29"/>
      <c r="L20" s="31"/>
      <c r="M20" s="29"/>
      <c r="N20" s="29"/>
      <c r="O20" s="28"/>
      <c r="P20" s="28"/>
    </row>
    <row r="21" spans="1:16" x14ac:dyDescent="0.25">
      <c r="A21" s="6"/>
      <c r="B21" s="129"/>
      <c r="C21" s="130"/>
      <c r="D21" s="130"/>
      <c r="E21" s="130"/>
      <c r="F21" s="131"/>
      <c r="G21" s="41"/>
      <c r="I21" s="29"/>
      <c r="J21" s="29"/>
      <c r="K21" s="29"/>
      <c r="L21" s="31"/>
      <c r="M21" s="29"/>
      <c r="N21" s="29"/>
      <c r="O21" s="28"/>
      <c r="P21" s="28"/>
    </row>
    <row r="22" spans="1:16" x14ac:dyDescent="0.25">
      <c r="B22" s="5"/>
      <c r="C22" s="132" t="s">
        <v>4</v>
      </c>
      <c r="D22" s="132"/>
      <c r="E22" s="133"/>
      <c r="F22" s="111">
        <f>G22/G20</f>
        <v>0.47909161844883591</v>
      </c>
      <c r="G22" s="76">
        <v>3843.57</v>
      </c>
      <c r="I22" s="28"/>
      <c r="J22" s="28"/>
      <c r="K22" s="28"/>
      <c r="L22" s="30"/>
      <c r="M22" s="28"/>
      <c r="N22" s="28"/>
      <c r="O22" s="28"/>
      <c r="P22" s="28"/>
    </row>
    <row r="23" spans="1:16" x14ac:dyDescent="0.25">
      <c r="B23" s="1"/>
      <c r="C23" s="132" t="s">
        <v>5</v>
      </c>
      <c r="D23" s="132"/>
      <c r="E23" s="133"/>
      <c r="F23" s="98">
        <f>G23/G20</f>
        <v>0.51280255078764791</v>
      </c>
      <c r="G23" s="77">
        <v>4114.0200000000004</v>
      </c>
      <c r="I23" s="33"/>
      <c r="J23" s="28"/>
      <c r="K23" s="28"/>
      <c r="L23" s="28"/>
      <c r="M23" s="28"/>
      <c r="N23" s="28"/>
      <c r="O23" s="28"/>
      <c r="P23" s="28"/>
    </row>
    <row r="24" spans="1:16" x14ac:dyDescent="0.25">
      <c r="B24" s="1"/>
      <c r="C24" s="132" t="s">
        <v>6</v>
      </c>
      <c r="D24" s="132"/>
      <c r="E24" s="133"/>
      <c r="F24" s="98">
        <f>G24/G20</f>
        <v>2.0953254672413748E-3</v>
      </c>
      <c r="G24" s="77">
        <v>16.809999999999999</v>
      </c>
      <c r="I24" s="28"/>
      <c r="J24" s="28"/>
      <c r="K24" s="28"/>
      <c r="L24" s="28"/>
      <c r="M24" s="28"/>
      <c r="N24" s="28"/>
      <c r="O24" s="28"/>
      <c r="P24" s="28"/>
    </row>
    <row r="25" spans="1:16" ht="15.75" thickBot="1" x14ac:dyDescent="0.3">
      <c r="B25" s="2"/>
      <c r="C25" s="134" t="s">
        <v>7</v>
      </c>
      <c r="D25" s="134"/>
      <c r="E25" s="135"/>
      <c r="F25" s="98">
        <f>G25/G20</f>
        <v>6.0105052962747827E-3</v>
      </c>
      <c r="G25" s="81">
        <v>48.22</v>
      </c>
      <c r="I25" s="33"/>
      <c r="J25" s="34"/>
      <c r="K25" s="28"/>
      <c r="L25" s="28"/>
      <c r="M25" s="28"/>
      <c r="N25" s="28"/>
      <c r="O25" s="28"/>
      <c r="P25" s="28"/>
    </row>
    <row r="26" spans="1:16" ht="15.75" thickBot="1" x14ac:dyDescent="0.3">
      <c r="B26" s="126"/>
      <c r="C26" s="127"/>
      <c r="D26" s="127"/>
      <c r="E26" s="127"/>
      <c r="F26" s="128"/>
      <c r="G26" s="12"/>
      <c r="I26" s="28"/>
      <c r="J26" s="28"/>
      <c r="K26" s="28"/>
      <c r="L26" s="28"/>
      <c r="M26" s="28"/>
      <c r="N26" s="28"/>
      <c r="O26" s="28"/>
      <c r="P26" s="28"/>
    </row>
    <row r="27" spans="1:16" ht="15" customHeight="1" thickBot="1" x14ac:dyDescent="0.3">
      <c r="B27" s="136" t="s">
        <v>59</v>
      </c>
      <c r="C27" s="137"/>
      <c r="D27" s="137"/>
      <c r="E27" s="137"/>
      <c r="F27" s="138"/>
      <c r="G27" s="17">
        <f>SUM(G29:G34)</f>
        <v>8022.6200000000008</v>
      </c>
      <c r="I27" s="28"/>
      <c r="J27" s="28"/>
      <c r="K27" s="35"/>
      <c r="L27" s="35"/>
      <c r="M27" s="35"/>
      <c r="N27" s="35"/>
      <c r="O27" s="35"/>
      <c r="P27" s="35"/>
    </row>
    <row r="28" spans="1:16" x14ac:dyDescent="0.25">
      <c r="B28" s="129"/>
      <c r="C28" s="130"/>
      <c r="D28" s="130"/>
      <c r="E28" s="130"/>
      <c r="F28" s="131"/>
      <c r="G28" s="10"/>
      <c r="I28" s="28"/>
      <c r="J28" s="28"/>
      <c r="K28" s="35"/>
      <c r="L28" s="35"/>
      <c r="M28" s="35"/>
      <c r="N28" s="35"/>
      <c r="O28" s="35"/>
      <c r="P28" s="35"/>
    </row>
    <row r="29" spans="1:16" x14ac:dyDescent="0.25">
      <c r="B29" s="1"/>
      <c r="C29" s="139" t="s">
        <v>8</v>
      </c>
      <c r="D29" s="140"/>
      <c r="E29" s="141"/>
      <c r="F29" s="101">
        <f>G29/G27</f>
        <v>4.0212549017652588E-2</v>
      </c>
      <c r="G29" s="76">
        <v>322.61</v>
      </c>
      <c r="I29" s="28"/>
      <c r="J29" s="28"/>
      <c r="K29" s="28"/>
      <c r="L29" s="28"/>
      <c r="M29" s="28"/>
      <c r="N29" s="28"/>
      <c r="O29" s="28"/>
      <c r="P29" s="28"/>
    </row>
    <row r="30" spans="1:16" x14ac:dyDescent="0.25">
      <c r="B30" s="1"/>
      <c r="C30" s="139" t="s">
        <v>9</v>
      </c>
      <c r="D30" s="140"/>
      <c r="E30" s="141"/>
      <c r="F30" s="101">
        <f>G30/G27</f>
        <v>0.28385116084271717</v>
      </c>
      <c r="G30" s="77">
        <v>2277.23</v>
      </c>
      <c r="I30" s="28"/>
      <c r="J30" s="28"/>
      <c r="K30" s="28"/>
      <c r="L30" s="28"/>
      <c r="M30" s="28"/>
      <c r="N30" s="28"/>
      <c r="O30" s="28"/>
      <c r="P30" s="28"/>
    </row>
    <row r="31" spans="1:16" x14ac:dyDescent="0.25">
      <c r="B31" s="1"/>
      <c r="C31" s="123" t="s">
        <v>13</v>
      </c>
      <c r="D31" s="124"/>
      <c r="E31" s="125"/>
      <c r="F31" s="101">
        <f>G31/G27</f>
        <v>1.81798464840663E-2</v>
      </c>
      <c r="G31" s="77">
        <v>145.85</v>
      </c>
      <c r="I31" s="28"/>
      <c r="J31" s="28"/>
      <c r="K31" s="28"/>
      <c r="L31" s="28"/>
      <c r="M31" s="28"/>
      <c r="N31" s="28"/>
      <c r="O31" s="28"/>
      <c r="P31" s="28"/>
    </row>
    <row r="32" spans="1:16" x14ac:dyDescent="0.25">
      <c r="B32" s="1"/>
      <c r="C32" s="123" t="s">
        <v>10</v>
      </c>
      <c r="D32" s="124"/>
      <c r="E32" s="125"/>
      <c r="F32" s="101">
        <f>G32/G27</f>
        <v>0.45729823922858115</v>
      </c>
      <c r="G32" s="77">
        <v>3668.73</v>
      </c>
      <c r="I32" s="28"/>
      <c r="J32" s="28"/>
      <c r="K32" s="28"/>
      <c r="L32" s="28"/>
      <c r="M32" s="28"/>
      <c r="N32" s="28"/>
      <c r="O32" s="28"/>
      <c r="P32" s="28"/>
    </row>
    <row r="33" spans="2:16" x14ac:dyDescent="0.25">
      <c r="B33" s="1"/>
      <c r="C33" s="123" t="s">
        <v>11</v>
      </c>
      <c r="D33" s="124"/>
      <c r="E33" s="125"/>
      <c r="F33" s="101">
        <f>G33/G27</f>
        <v>0.15158888243491528</v>
      </c>
      <c r="G33" s="77">
        <v>1216.1400000000001</v>
      </c>
      <c r="I33" s="28"/>
      <c r="J33" s="28"/>
      <c r="K33" s="28"/>
      <c r="L33" s="28"/>
      <c r="M33" s="28"/>
      <c r="N33" s="28"/>
      <c r="O33" s="28"/>
      <c r="P33" s="28"/>
    </row>
    <row r="34" spans="2:16" ht="15.75" thickBot="1" x14ac:dyDescent="0.3">
      <c r="B34" s="2"/>
      <c r="C34" s="179" t="s">
        <v>12</v>
      </c>
      <c r="D34" s="180"/>
      <c r="E34" s="181"/>
      <c r="F34" s="102">
        <f>G34/G27</f>
        <v>4.8869321992067422E-2</v>
      </c>
      <c r="G34" s="78">
        <v>392.06</v>
      </c>
      <c r="I34" s="33"/>
      <c r="J34" s="28"/>
      <c r="K34" s="28"/>
      <c r="L34" s="28"/>
      <c r="M34" s="28"/>
      <c r="N34" s="28"/>
      <c r="O34" s="28"/>
      <c r="P34" s="28"/>
    </row>
    <row r="35" spans="2:16" ht="15.75" thickBot="1" x14ac:dyDescent="0.3">
      <c r="B35" s="126"/>
      <c r="C35" s="127"/>
      <c r="D35" s="127"/>
      <c r="E35" s="127"/>
      <c r="F35" s="128"/>
      <c r="G35" s="12"/>
      <c r="I35" s="28"/>
      <c r="J35" s="28"/>
      <c r="K35" s="28"/>
      <c r="L35" s="28"/>
      <c r="M35" s="28"/>
      <c r="N35" s="28"/>
      <c r="O35" s="28"/>
      <c r="P35" s="28"/>
    </row>
    <row r="36" spans="2:16" ht="15.75" thickBot="1" x14ac:dyDescent="0.3">
      <c r="B36" s="159" t="s">
        <v>60</v>
      </c>
      <c r="C36" s="160"/>
      <c r="D36" s="160"/>
      <c r="E36" s="160"/>
      <c r="F36" s="161"/>
      <c r="G36" s="17">
        <f>SUM(G39:G42)</f>
        <v>8022.6200000000008</v>
      </c>
      <c r="I36" s="28"/>
      <c r="J36" s="28"/>
      <c r="K36" s="28"/>
      <c r="L36" s="28"/>
      <c r="M36" s="28"/>
      <c r="N36" s="28"/>
      <c r="O36" s="28"/>
      <c r="P36" s="28"/>
    </row>
    <row r="37" spans="2:16" x14ac:dyDescent="0.25">
      <c r="B37" s="176"/>
      <c r="C37" s="177"/>
      <c r="D37" s="177"/>
      <c r="E37" s="177"/>
      <c r="F37" s="178"/>
      <c r="G37" s="41"/>
      <c r="I37" s="28"/>
      <c r="J37" s="28"/>
      <c r="K37" s="28"/>
      <c r="L37" s="28"/>
      <c r="M37" s="28"/>
      <c r="N37" s="28"/>
      <c r="O37" s="28"/>
      <c r="P37" s="28"/>
    </row>
    <row r="38" spans="2:16" x14ac:dyDescent="0.25">
      <c r="B38" s="171"/>
      <c r="C38" s="172"/>
      <c r="D38" s="68" t="s">
        <v>51</v>
      </c>
      <c r="E38" s="65" t="s">
        <v>46</v>
      </c>
      <c r="F38" s="66"/>
      <c r="G38" s="9"/>
      <c r="I38" s="28"/>
      <c r="J38" s="28"/>
      <c r="K38" s="28"/>
      <c r="L38" s="28"/>
      <c r="M38" s="28"/>
      <c r="N38" s="28"/>
      <c r="O38" s="28"/>
      <c r="P38" s="28"/>
    </row>
    <row r="39" spans="2:16" x14ac:dyDescent="0.25">
      <c r="B39" s="1"/>
      <c r="C39" s="71" t="s">
        <v>45</v>
      </c>
      <c r="D39" s="69">
        <v>2568</v>
      </c>
      <c r="E39" s="112">
        <f>D39/D43</f>
        <v>0.59334565619223656</v>
      </c>
      <c r="F39" s="117">
        <f>G39/G36</f>
        <v>6.6569275373880341E-2</v>
      </c>
      <c r="G39" s="79">
        <v>534.05999999999995</v>
      </c>
      <c r="I39" s="28"/>
      <c r="J39" s="28"/>
      <c r="K39" s="28"/>
      <c r="L39" s="28"/>
      <c r="M39" s="28"/>
      <c r="N39" s="28"/>
      <c r="O39" s="28"/>
      <c r="P39" s="28"/>
    </row>
    <row r="40" spans="2:16" x14ac:dyDescent="0.25">
      <c r="B40" s="1"/>
      <c r="C40" s="71" t="s">
        <v>14</v>
      </c>
      <c r="D40" s="70">
        <v>921</v>
      </c>
      <c r="E40" s="113">
        <f>D40/D43</f>
        <v>0.2128003696857671</v>
      </c>
      <c r="F40" s="117">
        <f>G40/G36</f>
        <v>0.11218529607534694</v>
      </c>
      <c r="G40" s="77">
        <v>900.02</v>
      </c>
      <c r="I40" s="28"/>
      <c r="J40" s="28"/>
      <c r="K40" s="28"/>
      <c r="L40" s="43"/>
      <c r="M40" s="28"/>
      <c r="N40" s="28"/>
      <c r="O40" s="28"/>
      <c r="P40" s="28"/>
    </row>
    <row r="41" spans="2:16" x14ac:dyDescent="0.25">
      <c r="B41" s="1"/>
      <c r="C41" s="71" t="s">
        <v>15</v>
      </c>
      <c r="D41" s="72">
        <v>649</v>
      </c>
      <c r="E41" s="113">
        <f>D41/D43</f>
        <v>0.14995378927911276</v>
      </c>
      <c r="F41" s="118">
        <f>G41/G36</f>
        <v>0.27729719218908533</v>
      </c>
      <c r="G41" s="77">
        <v>2224.65</v>
      </c>
      <c r="I41" s="28"/>
      <c r="J41" s="28"/>
      <c r="K41" s="28"/>
      <c r="L41" s="28"/>
      <c r="M41" s="28"/>
      <c r="N41" s="28"/>
      <c r="O41" s="28"/>
      <c r="P41" s="28"/>
    </row>
    <row r="42" spans="2:16" x14ac:dyDescent="0.25">
      <c r="B42" s="73"/>
      <c r="C42" s="74" t="s">
        <v>16</v>
      </c>
      <c r="D42" s="72">
        <v>190</v>
      </c>
      <c r="E42" s="113">
        <f>D42/D43</f>
        <v>4.3900184842883549E-2</v>
      </c>
      <c r="F42" s="118">
        <f>G42/G36</f>
        <v>0.54394823636168732</v>
      </c>
      <c r="G42" s="79">
        <v>4363.8900000000003</v>
      </c>
      <c r="I42" s="33"/>
      <c r="J42" s="28"/>
      <c r="K42" s="28"/>
      <c r="L42" s="28"/>
      <c r="M42" s="28"/>
      <c r="N42" s="28"/>
      <c r="O42" s="28"/>
      <c r="P42" s="28"/>
    </row>
    <row r="43" spans="2:16" ht="15.75" thickBot="1" x14ac:dyDescent="0.3">
      <c r="B43" s="173"/>
      <c r="C43" s="174"/>
      <c r="D43" s="75">
        <f>SUM(D39:D42)</f>
        <v>4328</v>
      </c>
      <c r="E43" s="63">
        <f>SUM(E39:E42)</f>
        <v>1</v>
      </c>
      <c r="F43" s="97">
        <f>SUM(F39:F42)</f>
        <v>1</v>
      </c>
      <c r="G43" s="16"/>
      <c r="I43" s="28"/>
      <c r="J43" s="28"/>
      <c r="K43" s="28"/>
      <c r="L43" s="28"/>
      <c r="M43" s="28"/>
      <c r="N43" s="28"/>
      <c r="O43" s="28"/>
      <c r="P43" s="28"/>
    </row>
    <row r="44" spans="2:16" ht="15.75" thickBot="1" x14ac:dyDescent="0.3">
      <c r="I44" s="28"/>
      <c r="J44" s="28"/>
      <c r="K44" s="28"/>
      <c r="L44" s="28"/>
      <c r="M44" s="28"/>
      <c r="N44" s="28"/>
      <c r="O44" s="28"/>
      <c r="P44" s="28"/>
    </row>
    <row r="45" spans="2:16" ht="15.75" thickBot="1" x14ac:dyDescent="0.3">
      <c r="B45" s="168" t="s">
        <v>70</v>
      </c>
      <c r="C45" s="169"/>
      <c r="D45" s="169"/>
      <c r="E45" s="169"/>
      <c r="F45" s="169"/>
      <c r="G45" s="169"/>
      <c r="H45" s="170"/>
      <c r="I45" s="28"/>
      <c r="J45" s="28"/>
      <c r="K45" s="28"/>
      <c r="L45" s="28"/>
      <c r="M45" s="28"/>
      <c r="N45" s="28"/>
      <c r="O45" s="28"/>
      <c r="P45" s="28"/>
    </row>
    <row r="46" spans="2:16" x14ac:dyDescent="0.25">
      <c r="I46" s="28"/>
      <c r="J46" s="28"/>
      <c r="K46" s="28"/>
      <c r="L46" s="28"/>
      <c r="M46" s="28"/>
      <c r="N46" s="28"/>
      <c r="O46" s="28"/>
      <c r="P46" s="28"/>
    </row>
    <row r="47" spans="2:16" x14ac:dyDescent="0.25">
      <c r="I47" s="28"/>
      <c r="J47" s="28"/>
      <c r="K47" s="28"/>
      <c r="L47" s="28"/>
      <c r="M47" s="28"/>
      <c r="N47" s="28"/>
      <c r="O47" s="28"/>
      <c r="P47" s="28"/>
    </row>
    <row r="48" spans="2:16" x14ac:dyDescent="0.25">
      <c r="I48" s="28"/>
      <c r="J48" s="28"/>
      <c r="K48" s="28"/>
      <c r="L48" s="28"/>
      <c r="M48" s="28"/>
      <c r="N48" s="28"/>
      <c r="O48" s="28"/>
      <c r="P48" s="28"/>
    </row>
    <row r="49" spans="9:16" x14ac:dyDescent="0.25">
      <c r="I49" s="28"/>
      <c r="J49" s="28"/>
      <c r="K49" s="28"/>
      <c r="L49" s="28"/>
      <c r="M49" s="28"/>
      <c r="N49" s="28"/>
      <c r="O49" s="28"/>
      <c r="P49" s="28"/>
    </row>
    <row r="50" spans="9:16" x14ac:dyDescent="0.25">
      <c r="I50" s="28"/>
      <c r="J50" s="28"/>
      <c r="K50" s="28"/>
      <c r="L50" s="28"/>
      <c r="M50" s="28"/>
      <c r="N50" s="28"/>
      <c r="O50" s="28"/>
      <c r="P50" s="28"/>
    </row>
    <row r="51" spans="9:16" x14ac:dyDescent="0.25">
      <c r="I51" s="28"/>
      <c r="J51" s="28"/>
      <c r="K51" s="28"/>
      <c r="L51" s="28"/>
      <c r="M51" s="28"/>
      <c r="N51" s="28"/>
      <c r="O51" s="28"/>
      <c r="P51" s="28"/>
    </row>
    <row r="52" spans="9:16" x14ac:dyDescent="0.25">
      <c r="I52" s="28"/>
      <c r="J52" s="28"/>
      <c r="K52" s="28"/>
      <c r="L52" s="28"/>
      <c r="M52" s="28"/>
      <c r="N52" s="28"/>
      <c r="O52" s="28"/>
      <c r="P52" s="28"/>
    </row>
    <row r="53" spans="9:16" x14ac:dyDescent="0.25">
      <c r="I53" s="28"/>
      <c r="J53" s="28"/>
      <c r="K53" s="28"/>
      <c r="L53" s="28"/>
      <c r="M53" s="28"/>
      <c r="N53" s="28"/>
      <c r="O53" s="28"/>
      <c r="P53" s="28"/>
    </row>
    <row r="54" spans="9:16" x14ac:dyDescent="0.25">
      <c r="I54" s="28"/>
      <c r="J54" s="28"/>
      <c r="K54" s="28"/>
      <c r="L54" s="28"/>
      <c r="M54" s="28"/>
      <c r="N54" s="28"/>
      <c r="O54" s="28"/>
      <c r="P54" s="28"/>
    </row>
    <row r="55" spans="9:16" x14ac:dyDescent="0.25">
      <c r="I55" s="28"/>
      <c r="J55" s="28"/>
      <c r="K55" s="28"/>
      <c r="L55" s="28"/>
      <c r="M55" s="28"/>
      <c r="N55" s="28"/>
      <c r="O55" s="28"/>
      <c r="P55" s="28"/>
    </row>
    <row r="56" spans="9:16" x14ac:dyDescent="0.25">
      <c r="I56" s="28"/>
      <c r="J56" s="28"/>
      <c r="K56" s="28"/>
      <c r="L56" s="28"/>
      <c r="M56" s="28"/>
      <c r="N56" s="28"/>
      <c r="O56" s="28"/>
      <c r="P56" s="28"/>
    </row>
    <row r="57" spans="9:16" x14ac:dyDescent="0.25">
      <c r="I57" s="28"/>
      <c r="J57" s="28"/>
      <c r="K57" s="28"/>
      <c r="L57" s="28"/>
      <c r="M57" s="28"/>
      <c r="N57" s="28"/>
      <c r="O57" s="28"/>
      <c r="P57" s="28"/>
    </row>
    <row r="58" spans="9:16" x14ac:dyDescent="0.25">
      <c r="I58" s="28"/>
      <c r="J58" s="28"/>
      <c r="K58" s="28"/>
      <c r="L58" s="28"/>
      <c r="M58" s="28"/>
      <c r="N58" s="28"/>
      <c r="O58" s="28"/>
      <c r="P58" s="28"/>
    </row>
    <row r="59" spans="9:16" x14ac:dyDescent="0.25">
      <c r="I59" s="28"/>
      <c r="J59" s="28"/>
      <c r="K59" s="28"/>
      <c r="L59" s="28"/>
      <c r="M59" s="28"/>
      <c r="N59" s="28"/>
      <c r="O59" s="28"/>
      <c r="P59" s="28"/>
    </row>
    <row r="60" spans="9:16" x14ac:dyDescent="0.25">
      <c r="I60" s="28"/>
      <c r="J60" s="28"/>
      <c r="K60" s="28"/>
      <c r="L60" s="28"/>
      <c r="M60" s="28"/>
      <c r="N60" s="28"/>
      <c r="O60" s="28"/>
      <c r="P60" s="28"/>
    </row>
    <row r="61" spans="9:16" x14ac:dyDescent="0.25">
      <c r="I61" s="28"/>
      <c r="J61" s="28"/>
      <c r="K61" s="28"/>
      <c r="L61" s="28"/>
      <c r="M61" s="28"/>
      <c r="N61" s="28"/>
      <c r="O61" s="28"/>
      <c r="P61" s="28"/>
    </row>
    <row r="62" spans="9:16" x14ac:dyDescent="0.25">
      <c r="I62" s="28"/>
      <c r="J62" s="28"/>
      <c r="K62" s="28"/>
      <c r="L62" s="28"/>
      <c r="M62" s="28"/>
      <c r="N62" s="28"/>
      <c r="O62" s="28"/>
      <c r="P62" s="28"/>
    </row>
    <row r="63" spans="9:16" x14ac:dyDescent="0.25">
      <c r="I63" s="28"/>
      <c r="J63" s="28"/>
      <c r="K63" s="28"/>
      <c r="L63" s="28"/>
      <c r="M63" s="28"/>
      <c r="N63" s="28"/>
      <c r="O63" s="28"/>
      <c r="P63" s="28"/>
    </row>
    <row r="64" spans="9:16" x14ac:dyDescent="0.25">
      <c r="I64" s="28"/>
      <c r="J64" s="28"/>
      <c r="K64" s="28"/>
      <c r="L64" s="28"/>
      <c r="M64" s="28"/>
      <c r="N64" s="28"/>
      <c r="O64" s="28"/>
      <c r="P64" s="28"/>
    </row>
    <row r="65" spans="9:16" x14ac:dyDescent="0.25">
      <c r="I65" s="28"/>
      <c r="J65" s="28"/>
      <c r="K65" s="28"/>
      <c r="L65" s="28"/>
      <c r="M65" s="28"/>
      <c r="N65" s="28"/>
      <c r="O65" s="28"/>
      <c r="P65" s="28"/>
    </row>
    <row r="66" spans="9:16" x14ac:dyDescent="0.25">
      <c r="I66" s="28"/>
      <c r="J66" s="28"/>
      <c r="K66" s="28"/>
      <c r="L66" s="28"/>
      <c r="M66" s="28"/>
      <c r="N66" s="28"/>
      <c r="O66" s="28"/>
      <c r="P66" s="28"/>
    </row>
    <row r="67" spans="9:16" x14ac:dyDescent="0.25">
      <c r="I67" s="28"/>
      <c r="J67" s="28"/>
      <c r="K67" s="28"/>
      <c r="L67" s="28"/>
      <c r="M67" s="28"/>
      <c r="N67" s="28"/>
      <c r="O67" s="28"/>
      <c r="P67" s="28"/>
    </row>
    <row r="68" spans="9:16" x14ac:dyDescent="0.25">
      <c r="I68" s="28"/>
      <c r="J68" s="28"/>
      <c r="K68" s="28"/>
      <c r="L68" s="28"/>
      <c r="M68" s="28"/>
      <c r="N68" s="28"/>
      <c r="O68" s="28"/>
      <c r="P68" s="28"/>
    </row>
    <row r="69" spans="9:16" x14ac:dyDescent="0.25">
      <c r="I69" s="28"/>
      <c r="J69" s="28"/>
      <c r="K69" s="28"/>
      <c r="L69" s="28"/>
      <c r="M69" s="28"/>
      <c r="N69" s="28"/>
      <c r="O69" s="28"/>
      <c r="P69" s="28"/>
    </row>
    <row r="70" spans="9:16" x14ac:dyDescent="0.25">
      <c r="I70" s="28"/>
      <c r="J70" s="28"/>
      <c r="K70" s="28"/>
      <c r="L70" s="28"/>
      <c r="M70" s="28"/>
      <c r="N70" s="28"/>
      <c r="O70" s="28"/>
      <c r="P70" s="28"/>
    </row>
    <row r="71" spans="9:16" x14ac:dyDescent="0.25">
      <c r="I71" s="28"/>
      <c r="J71" s="28"/>
      <c r="K71" s="28"/>
      <c r="L71" s="28"/>
      <c r="M71" s="28"/>
      <c r="N71" s="28"/>
      <c r="O71" s="28"/>
      <c r="P71" s="28"/>
    </row>
    <row r="72" spans="9:16" x14ac:dyDescent="0.25">
      <c r="I72" s="28"/>
      <c r="J72" s="28"/>
      <c r="K72" s="28"/>
      <c r="L72" s="28"/>
      <c r="M72" s="28"/>
      <c r="N72" s="28"/>
      <c r="O72" s="28"/>
      <c r="P72" s="28"/>
    </row>
    <row r="73" spans="9:16" x14ac:dyDescent="0.25">
      <c r="I73" s="28"/>
      <c r="J73" s="28"/>
      <c r="K73" s="28"/>
      <c r="L73" s="28"/>
      <c r="M73" s="28"/>
      <c r="N73" s="28"/>
      <c r="O73" s="28"/>
      <c r="P73" s="28"/>
    </row>
    <row r="74" spans="9:16" x14ac:dyDescent="0.25">
      <c r="I74" s="28"/>
      <c r="J74" s="28"/>
      <c r="K74" s="28"/>
      <c r="L74" s="28"/>
      <c r="M74" s="28"/>
      <c r="N74" s="28"/>
      <c r="O74" s="28"/>
      <c r="P74" s="28"/>
    </row>
    <row r="75" spans="9:16" x14ac:dyDescent="0.25">
      <c r="I75" s="28"/>
      <c r="J75" s="28"/>
      <c r="K75" s="28"/>
      <c r="L75" s="28"/>
      <c r="M75" s="28"/>
      <c r="N75" s="28"/>
      <c r="O75" s="28"/>
      <c r="P75" s="28"/>
    </row>
    <row r="76" spans="9:16" x14ac:dyDescent="0.25">
      <c r="I76" s="28"/>
      <c r="J76" s="28"/>
      <c r="K76" s="28"/>
      <c r="L76" s="28"/>
      <c r="M76" s="28"/>
      <c r="N76" s="28"/>
      <c r="O76" s="28"/>
      <c r="P76" s="28"/>
    </row>
    <row r="77" spans="9:16" x14ac:dyDescent="0.25">
      <c r="I77" s="28"/>
      <c r="J77" s="28"/>
      <c r="K77" s="28"/>
      <c r="L77" s="28"/>
      <c r="M77" s="28"/>
      <c r="N77" s="28"/>
      <c r="O77" s="28"/>
      <c r="P77" s="28"/>
    </row>
    <row r="78" spans="9:16" x14ac:dyDescent="0.25">
      <c r="I78" s="28"/>
      <c r="J78" s="28"/>
      <c r="K78" s="28"/>
      <c r="L78" s="28"/>
      <c r="M78" s="28"/>
      <c r="N78" s="28"/>
      <c r="O78" s="28"/>
      <c r="P78" s="28"/>
    </row>
    <row r="79" spans="9:16" x14ac:dyDescent="0.25">
      <c r="I79" s="28"/>
      <c r="J79" s="28"/>
      <c r="K79" s="28"/>
      <c r="L79" s="28"/>
      <c r="M79" s="28"/>
      <c r="N79" s="28"/>
      <c r="O79" s="28"/>
      <c r="P79" s="28"/>
    </row>
    <row r="80" spans="9:16" x14ac:dyDescent="0.25">
      <c r="I80" s="28"/>
      <c r="J80" s="28"/>
      <c r="K80" s="28"/>
      <c r="L80" s="28"/>
      <c r="M80" s="28"/>
      <c r="N80" s="28"/>
      <c r="O80" s="28"/>
      <c r="P80" s="28"/>
    </row>
    <row r="81" spans="9:16" x14ac:dyDescent="0.25">
      <c r="I81" s="28"/>
      <c r="J81" s="28"/>
      <c r="K81" s="28"/>
      <c r="L81" s="28"/>
      <c r="M81" s="28"/>
      <c r="N81" s="28"/>
      <c r="O81" s="28"/>
      <c r="P81" s="28"/>
    </row>
    <row r="82" spans="9:16" x14ac:dyDescent="0.25">
      <c r="I82" s="28"/>
      <c r="J82" s="28"/>
      <c r="K82" s="28"/>
      <c r="L82" s="28"/>
      <c r="M82" s="28"/>
      <c r="N82" s="28"/>
      <c r="O82" s="28"/>
      <c r="P82" s="28"/>
    </row>
    <row r="83" spans="9:16" x14ac:dyDescent="0.25">
      <c r="I83" s="28"/>
      <c r="J83" s="28"/>
      <c r="K83" s="28"/>
      <c r="L83" s="28"/>
      <c r="M83" s="28"/>
      <c r="N83" s="28"/>
      <c r="O83" s="28"/>
      <c r="P83" s="28"/>
    </row>
    <row r="84" spans="9:16" x14ac:dyDescent="0.25">
      <c r="I84" s="28"/>
      <c r="J84" s="28"/>
      <c r="K84" s="28"/>
      <c r="L84" s="28"/>
      <c r="M84" s="28"/>
      <c r="N84" s="28"/>
      <c r="O84" s="28"/>
      <c r="P84" s="28"/>
    </row>
    <row r="85" spans="9:16" x14ac:dyDescent="0.25">
      <c r="I85" s="28"/>
      <c r="J85" s="28"/>
      <c r="K85" s="28"/>
      <c r="L85" s="28"/>
      <c r="M85" s="28"/>
      <c r="N85" s="28"/>
      <c r="O85" s="28"/>
      <c r="P85" s="28"/>
    </row>
    <row r="86" spans="9:16" x14ac:dyDescent="0.25">
      <c r="I86" s="28"/>
      <c r="J86" s="28"/>
      <c r="K86" s="28"/>
      <c r="L86" s="28"/>
      <c r="M86" s="28"/>
      <c r="N86" s="28"/>
      <c r="O86" s="28"/>
      <c r="P86" s="28"/>
    </row>
    <row r="87" spans="9:16" x14ac:dyDescent="0.25">
      <c r="I87" s="28"/>
      <c r="J87" s="28"/>
      <c r="K87" s="28"/>
      <c r="L87" s="28"/>
      <c r="M87" s="28"/>
      <c r="N87" s="28"/>
      <c r="O87" s="28"/>
      <c r="P87" s="28"/>
    </row>
    <row r="88" spans="9:16" x14ac:dyDescent="0.25">
      <c r="I88" s="28"/>
      <c r="J88" s="28"/>
      <c r="K88" s="28"/>
      <c r="L88" s="28"/>
      <c r="M88" s="28"/>
      <c r="N88" s="28"/>
      <c r="O88" s="28"/>
      <c r="P88" s="28"/>
    </row>
    <row r="89" spans="9:16" x14ac:dyDescent="0.25">
      <c r="I89" s="28"/>
      <c r="J89" s="28"/>
      <c r="K89" s="28"/>
      <c r="L89" s="28"/>
      <c r="M89" s="28"/>
      <c r="N89" s="28"/>
      <c r="O89" s="28"/>
      <c r="P89" s="28"/>
    </row>
    <row r="90" spans="9:16" x14ac:dyDescent="0.25">
      <c r="I90" s="28"/>
      <c r="J90" s="28"/>
      <c r="K90" s="28"/>
      <c r="L90" s="28"/>
      <c r="M90" s="28"/>
      <c r="N90" s="28"/>
      <c r="O90" s="28"/>
      <c r="P90" s="28"/>
    </row>
    <row r="91" spans="9:16" x14ac:dyDescent="0.25">
      <c r="I91" s="28"/>
      <c r="J91" s="28"/>
      <c r="K91" s="28"/>
      <c r="L91" s="28"/>
      <c r="M91" s="28"/>
      <c r="N91" s="28"/>
      <c r="O91" s="28"/>
      <c r="P91" s="28"/>
    </row>
    <row r="92" spans="9:16" x14ac:dyDescent="0.25">
      <c r="I92" s="28"/>
      <c r="J92" s="28"/>
      <c r="K92" s="28"/>
      <c r="L92" s="28"/>
      <c r="M92" s="28"/>
      <c r="N92" s="28"/>
      <c r="O92" s="28"/>
      <c r="P92" s="28"/>
    </row>
    <row r="93" spans="9:16" x14ac:dyDescent="0.25">
      <c r="I93" s="28"/>
      <c r="J93" s="28"/>
      <c r="K93" s="28"/>
      <c r="L93" s="28"/>
      <c r="M93" s="28"/>
      <c r="N93" s="28"/>
      <c r="O93" s="28"/>
      <c r="P93" s="28"/>
    </row>
    <row r="94" spans="9:16" x14ac:dyDescent="0.25">
      <c r="I94" s="28"/>
      <c r="J94" s="28"/>
      <c r="K94" s="28"/>
      <c r="L94" s="28"/>
      <c r="M94" s="28"/>
      <c r="N94" s="28"/>
      <c r="O94" s="28"/>
      <c r="P94" s="28"/>
    </row>
    <row r="95" spans="9:16" x14ac:dyDescent="0.25">
      <c r="I95" s="28"/>
      <c r="J95" s="28"/>
      <c r="K95" s="28"/>
      <c r="L95" s="28"/>
      <c r="M95" s="28"/>
      <c r="N95" s="28"/>
      <c r="O95" s="28"/>
      <c r="P95" s="28"/>
    </row>
    <row r="96" spans="9:16" x14ac:dyDescent="0.25">
      <c r="I96" s="28"/>
      <c r="J96" s="28"/>
      <c r="K96" s="28"/>
      <c r="L96" s="28"/>
      <c r="M96" s="28"/>
      <c r="N96" s="28"/>
      <c r="O96" s="28"/>
      <c r="P96" s="28"/>
    </row>
    <row r="97" spans="9:16" x14ac:dyDescent="0.25">
      <c r="I97" s="28"/>
      <c r="J97" s="28"/>
      <c r="K97" s="28"/>
      <c r="L97" s="28"/>
      <c r="M97" s="28"/>
      <c r="N97" s="28"/>
      <c r="O97" s="28"/>
      <c r="P97" s="28"/>
    </row>
    <row r="98" spans="9:16" x14ac:dyDescent="0.25">
      <c r="I98" s="28"/>
      <c r="J98" s="28"/>
      <c r="K98" s="28"/>
      <c r="L98" s="28"/>
      <c r="M98" s="28"/>
      <c r="N98" s="28"/>
      <c r="O98" s="28"/>
      <c r="P98" s="28"/>
    </row>
    <row r="99" spans="9:16" x14ac:dyDescent="0.25">
      <c r="I99" s="28"/>
      <c r="J99" s="28"/>
      <c r="K99" s="28"/>
      <c r="L99" s="28"/>
      <c r="M99" s="28"/>
      <c r="N99" s="28"/>
      <c r="O99" s="28"/>
      <c r="P99" s="28"/>
    </row>
    <row r="100" spans="9:16" x14ac:dyDescent="0.25">
      <c r="I100" s="28"/>
      <c r="J100" s="28"/>
      <c r="K100" s="28"/>
      <c r="L100" s="28"/>
      <c r="M100" s="28"/>
      <c r="N100" s="28"/>
      <c r="O100" s="28"/>
      <c r="P100" s="28"/>
    </row>
    <row r="101" spans="9:16" x14ac:dyDescent="0.25">
      <c r="I101" s="28"/>
      <c r="J101" s="28"/>
      <c r="K101" s="28"/>
      <c r="L101" s="28"/>
      <c r="M101" s="28"/>
      <c r="N101" s="28"/>
      <c r="O101" s="28"/>
      <c r="P101" s="28"/>
    </row>
    <row r="102" spans="9:16" x14ac:dyDescent="0.25">
      <c r="I102" s="28"/>
      <c r="J102" s="28"/>
      <c r="K102" s="28"/>
      <c r="L102" s="28"/>
      <c r="M102" s="28"/>
      <c r="N102" s="28"/>
      <c r="O102" s="28"/>
      <c r="P102" s="28"/>
    </row>
    <row r="103" spans="9:16" x14ac:dyDescent="0.25">
      <c r="I103" s="28"/>
      <c r="J103" s="28"/>
      <c r="K103" s="28"/>
      <c r="L103" s="28"/>
      <c r="M103" s="28"/>
      <c r="N103" s="28"/>
      <c r="O103" s="28"/>
      <c r="P103" s="28"/>
    </row>
    <row r="104" spans="9:16" x14ac:dyDescent="0.25">
      <c r="I104" s="28"/>
      <c r="J104" s="28"/>
      <c r="K104" s="28"/>
      <c r="L104" s="28"/>
      <c r="M104" s="28"/>
      <c r="N104" s="28"/>
      <c r="O104" s="28"/>
      <c r="P104" s="28"/>
    </row>
    <row r="105" spans="9:16" x14ac:dyDescent="0.25">
      <c r="I105" s="28"/>
      <c r="J105" s="28"/>
      <c r="K105" s="28"/>
      <c r="L105" s="28"/>
      <c r="M105" s="28"/>
      <c r="N105" s="28"/>
      <c r="O105" s="28"/>
      <c r="P105" s="28"/>
    </row>
    <row r="106" spans="9:16" x14ac:dyDescent="0.25">
      <c r="I106" s="28"/>
      <c r="J106" s="28"/>
      <c r="K106" s="28"/>
      <c r="L106" s="28"/>
      <c r="M106" s="28"/>
      <c r="N106" s="28"/>
      <c r="O106" s="28"/>
      <c r="P106" s="28"/>
    </row>
    <row r="107" spans="9:16" x14ac:dyDescent="0.25">
      <c r="I107" s="28"/>
      <c r="J107" s="28"/>
      <c r="K107" s="28"/>
      <c r="L107" s="28"/>
      <c r="M107" s="28"/>
      <c r="N107" s="28"/>
      <c r="O107" s="28"/>
      <c r="P107" s="28"/>
    </row>
    <row r="108" spans="9:16" x14ac:dyDescent="0.25">
      <c r="I108" s="28"/>
      <c r="J108" s="28"/>
      <c r="K108" s="28"/>
      <c r="L108" s="28"/>
      <c r="M108" s="28"/>
      <c r="N108" s="28"/>
      <c r="O108" s="28"/>
      <c r="P108" s="28"/>
    </row>
    <row r="109" spans="9:16" x14ac:dyDescent="0.25">
      <c r="I109" s="28"/>
      <c r="J109" s="28"/>
      <c r="K109" s="28"/>
      <c r="L109" s="28"/>
      <c r="M109" s="28"/>
      <c r="N109" s="28"/>
      <c r="O109" s="28"/>
      <c r="P109" s="28"/>
    </row>
    <row r="110" spans="9:16" x14ac:dyDescent="0.25">
      <c r="I110" s="28"/>
      <c r="J110" s="28"/>
      <c r="K110" s="28"/>
      <c r="L110" s="28"/>
      <c r="M110" s="28"/>
      <c r="N110" s="28"/>
      <c r="O110" s="28"/>
      <c r="P110" s="28"/>
    </row>
    <row r="111" spans="9:16" x14ac:dyDescent="0.25">
      <c r="I111" s="28"/>
      <c r="J111" s="28"/>
      <c r="K111" s="28"/>
      <c r="L111" s="28"/>
      <c r="M111" s="28"/>
      <c r="N111" s="28"/>
      <c r="O111" s="28"/>
      <c r="P111" s="28"/>
    </row>
    <row r="112" spans="9:16" x14ac:dyDescent="0.25">
      <c r="I112" s="28"/>
      <c r="J112" s="28"/>
      <c r="K112" s="28"/>
      <c r="L112" s="28"/>
      <c r="M112" s="28"/>
      <c r="N112" s="28"/>
      <c r="O112" s="28"/>
      <c r="P112" s="28"/>
    </row>
    <row r="113" spans="9:16" x14ac:dyDescent="0.25">
      <c r="I113" s="28"/>
      <c r="J113" s="28"/>
      <c r="K113" s="28"/>
      <c r="L113" s="28"/>
      <c r="M113" s="28"/>
      <c r="N113" s="28"/>
      <c r="O113" s="28"/>
      <c r="P113" s="28"/>
    </row>
    <row r="114" spans="9:16" x14ac:dyDescent="0.25">
      <c r="I114" s="28"/>
      <c r="J114" s="28"/>
      <c r="K114" s="28"/>
      <c r="L114" s="28"/>
      <c r="M114" s="28"/>
      <c r="N114" s="28"/>
      <c r="O114" s="28"/>
      <c r="P114" s="28"/>
    </row>
    <row r="115" spans="9:16" x14ac:dyDescent="0.25">
      <c r="I115" s="28"/>
      <c r="J115" s="28"/>
      <c r="K115" s="28"/>
      <c r="L115" s="28"/>
      <c r="M115" s="28"/>
      <c r="N115" s="28"/>
      <c r="O115" s="28"/>
      <c r="P115" s="28"/>
    </row>
    <row r="116" spans="9:16" x14ac:dyDescent="0.25">
      <c r="I116" s="28"/>
      <c r="J116" s="28"/>
      <c r="K116" s="28"/>
      <c r="L116" s="28"/>
      <c r="M116" s="28"/>
      <c r="N116" s="28"/>
      <c r="O116" s="28"/>
      <c r="P116" s="28"/>
    </row>
  </sheetData>
  <mergeCells count="39">
    <mergeCell ref="B45:H45"/>
    <mergeCell ref="B38:C38"/>
    <mergeCell ref="B43:C43"/>
    <mergeCell ref="B14:F14"/>
    <mergeCell ref="C22:E22"/>
    <mergeCell ref="B20:F20"/>
    <mergeCell ref="B19:F19"/>
    <mergeCell ref="B21:F21"/>
    <mergeCell ref="C15:E15"/>
    <mergeCell ref="C16:E16"/>
    <mergeCell ref="C17:E17"/>
    <mergeCell ref="C18:E18"/>
    <mergeCell ref="B36:F36"/>
    <mergeCell ref="B37:F37"/>
    <mergeCell ref="B35:F35"/>
    <mergeCell ref="C34:E34"/>
    <mergeCell ref="C23:E23"/>
    <mergeCell ref="G2:G3"/>
    <mergeCell ref="B13:F13"/>
    <mergeCell ref="B5:F5"/>
    <mergeCell ref="B12:F12"/>
    <mergeCell ref="B6:F6"/>
    <mergeCell ref="B7:F7"/>
    <mergeCell ref="B8:F8"/>
    <mergeCell ref="B4:F4"/>
    <mergeCell ref="B9:F9"/>
    <mergeCell ref="B10:F10"/>
    <mergeCell ref="B11:F11"/>
    <mergeCell ref="B2:F3"/>
    <mergeCell ref="C24:E24"/>
    <mergeCell ref="C25:E25"/>
    <mergeCell ref="B27:F27"/>
    <mergeCell ref="C29:E29"/>
    <mergeCell ref="C30:E30"/>
    <mergeCell ref="C31:E31"/>
    <mergeCell ref="C32:E32"/>
    <mergeCell ref="C33:E33"/>
    <mergeCell ref="B26:F26"/>
    <mergeCell ref="B28:F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1"/>
  <sheetViews>
    <sheetView workbookViewId="0">
      <selection activeCell="I35" sqref="I35"/>
    </sheetView>
  </sheetViews>
  <sheetFormatPr defaultRowHeight="15" x14ac:dyDescent="0.25"/>
  <cols>
    <col min="5" max="5" width="29.28515625" customWidth="1"/>
    <col min="6" max="6" width="10.5703125" customWidth="1"/>
    <col min="7" max="7" width="10" customWidth="1"/>
    <col min="9" max="9" width="10.28515625" customWidth="1"/>
    <col min="10" max="10" width="9.7109375" customWidth="1"/>
  </cols>
  <sheetData>
    <row r="1" spans="2:14" ht="15.75" thickBot="1" x14ac:dyDescent="0.3"/>
    <row r="2" spans="2:14" x14ac:dyDescent="0.25">
      <c r="B2" s="199" t="s">
        <v>73</v>
      </c>
      <c r="C2" s="200"/>
      <c r="D2" s="200"/>
      <c r="E2" s="200"/>
      <c r="F2" s="200"/>
      <c r="G2" s="200"/>
      <c r="H2" s="200"/>
      <c r="I2" s="200"/>
      <c r="J2" s="201"/>
    </row>
    <row r="3" spans="2:14" x14ac:dyDescent="0.25">
      <c r="B3" s="202"/>
      <c r="C3" s="203"/>
      <c r="D3" s="203"/>
      <c r="E3" s="203"/>
      <c r="F3" s="203"/>
      <c r="G3" s="203"/>
      <c r="H3" s="203"/>
      <c r="I3" s="203"/>
      <c r="J3" s="204"/>
    </row>
    <row r="4" spans="2:14" ht="15.75" thickBot="1" x14ac:dyDescent="0.3">
      <c r="B4" s="205"/>
      <c r="C4" s="206"/>
      <c r="D4" s="206"/>
      <c r="E4" s="206"/>
      <c r="F4" s="206"/>
      <c r="G4" s="206"/>
      <c r="H4" s="206"/>
      <c r="I4" s="206"/>
      <c r="J4" s="207"/>
    </row>
    <row r="5" spans="2:14" ht="19.5" customHeight="1" thickBot="1" x14ac:dyDescent="0.4">
      <c r="B5" s="208"/>
      <c r="C5" s="209"/>
      <c r="D5" s="209"/>
      <c r="E5" s="210"/>
      <c r="F5" s="214">
        <v>2024</v>
      </c>
      <c r="G5" s="215"/>
      <c r="H5" s="216">
        <v>2025</v>
      </c>
      <c r="I5" s="217"/>
      <c r="J5" s="36" t="s">
        <v>26</v>
      </c>
    </row>
    <row r="6" spans="2:14" ht="15.75" thickBot="1" x14ac:dyDescent="0.3">
      <c r="B6" s="136" t="s">
        <v>27</v>
      </c>
      <c r="C6" s="137"/>
      <c r="D6" s="137"/>
      <c r="E6" s="138"/>
      <c r="F6" s="219">
        <v>6513.78</v>
      </c>
      <c r="G6" s="220"/>
      <c r="H6" s="218">
        <v>8022.62</v>
      </c>
      <c r="I6" s="218"/>
      <c r="J6" s="114">
        <f>(H6-F6)/F6</f>
        <v>0.23163815787453679</v>
      </c>
    </row>
    <row r="7" spans="2:14" ht="15.75" thickBot="1" x14ac:dyDescent="0.3">
      <c r="B7" s="211"/>
      <c r="C7" s="212"/>
      <c r="D7" s="212"/>
      <c r="E7" s="213"/>
      <c r="F7" s="219"/>
      <c r="G7" s="218"/>
      <c r="H7" s="218"/>
      <c r="I7" s="220"/>
      <c r="J7" s="115"/>
    </row>
    <row r="8" spans="2:14" ht="15.75" thickBot="1" x14ac:dyDescent="0.3">
      <c r="B8" s="136" t="s">
        <v>28</v>
      </c>
      <c r="C8" s="137"/>
      <c r="D8" s="137"/>
      <c r="E8" s="138"/>
      <c r="F8" s="219">
        <v>651.32000000000005</v>
      </c>
      <c r="G8" s="220"/>
      <c r="H8" s="219">
        <v>725.31</v>
      </c>
      <c r="I8" s="220"/>
      <c r="J8" s="116">
        <f>(H8-F8)/F8</f>
        <v>0.11360007369649311</v>
      </c>
    </row>
    <row r="9" spans="2:14" ht="15.75" thickBot="1" x14ac:dyDescent="0.3">
      <c r="B9" s="136" t="s">
        <v>29</v>
      </c>
      <c r="C9" s="137"/>
      <c r="D9" s="137"/>
      <c r="E9" s="138"/>
      <c r="F9" s="219">
        <v>589.83000000000004</v>
      </c>
      <c r="G9" s="220"/>
      <c r="H9" s="219">
        <v>657.59</v>
      </c>
      <c r="I9" s="220"/>
      <c r="J9" s="114">
        <f t="shared" ref="J9:J12" si="0">(H9-F9)/F9</f>
        <v>0.1148805588050794</v>
      </c>
    </row>
    <row r="10" spans="2:14" ht="15.75" thickBot="1" x14ac:dyDescent="0.3">
      <c r="B10" s="156"/>
      <c r="C10" s="157"/>
      <c r="D10" s="157"/>
      <c r="E10" s="158"/>
      <c r="F10" s="219"/>
      <c r="G10" s="218"/>
      <c r="H10" s="218"/>
      <c r="I10" s="220"/>
      <c r="J10" s="114"/>
    </row>
    <row r="11" spans="2:14" ht="15.75" thickBot="1" x14ac:dyDescent="0.3">
      <c r="B11" s="159" t="s">
        <v>21</v>
      </c>
      <c r="C11" s="160"/>
      <c r="D11" s="160"/>
      <c r="E11" s="161"/>
      <c r="F11" s="221">
        <v>4328</v>
      </c>
      <c r="G11" s="222"/>
      <c r="H11" s="221">
        <v>4894</v>
      </c>
      <c r="I11" s="222"/>
      <c r="J11" s="114">
        <f t="shared" si="0"/>
        <v>0.13077634011090572</v>
      </c>
    </row>
    <row r="12" spans="2:14" ht="15.75" thickBot="1" x14ac:dyDescent="0.3">
      <c r="B12" s="159" t="s">
        <v>22</v>
      </c>
      <c r="C12" s="160"/>
      <c r="D12" s="160"/>
      <c r="E12" s="161"/>
      <c r="F12" s="221">
        <v>5575</v>
      </c>
      <c r="G12" s="222"/>
      <c r="H12" s="221">
        <v>5862</v>
      </c>
      <c r="I12" s="222"/>
      <c r="J12" s="114">
        <f t="shared" si="0"/>
        <v>5.1479820627802687E-2</v>
      </c>
    </row>
    <row r="13" spans="2:14" ht="15.75" thickBot="1" x14ac:dyDescent="0.3">
      <c r="B13" s="156"/>
      <c r="C13" s="157"/>
      <c r="D13" s="157"/>
      <c r="E13" s="158"/>
      <c r="F13" s="223"/>
      <c r="G13" s="224"/>
      <c r="H13" s="224"/>
      <c r="I13" s="225"/>
      <c r="J13" s="51"/>
    </row>
    <row r="14" spans="2:14" ht="36.75" customHeight="1" thickBot="1" x14ac:dyDescent="0.3">
      <c r="B14" s="226"/>
      <c r="C14" s="227"/>
      <c r="D14" s="227"/>
      <c r="E14" s="228"/>
      <c r="F14" s="82">
        <v>2024</v>
      </c>
      <c r="G14" s="84" t="s">
        <v>47</v>
      </c>
      <c r="H14" s="82">
        <v>2025</v>
      </c>
      <c r="I14" s="84" t="s">
        <v>47</v>
      </c>
      <c r="J14" s="85" t="s">
        <v>52</v>
      </c>
      <c r="N14" s="83"/>
    </row>
    <row r="15" spans="2:14" ht="15.75" thickBot="1" x14ac:dyDescent="0.3">
      <c r="B15" s="136" t="s">
        <v>48</v>
      </c>
      <c r="C15" s="137"/>
      <c r="D15" s="137"/>
      <c r="E15" s="229"/>
      <c r="F15" s="219"/>
      <c r="G15" s="218"/>
      <c r="H15" s="218"/>
      <c r="I15" s="220"/>
      <c r="J15" s="40"/>
    </row>
    <row r="16" spans="2:14" x14ac:dyDescent="0.25">
      <c r="B16" s="182" t="s">
        <v>53</v>
      </c>
      <c r="C16" s="183"/>
      <c r="D16" s="183"/>
      <c r="E16" s="184"/>
      <c r="F16" s="52">
        <v>5894.2</v>
      </c>
      <c r="G16" s="99">
        <f>F16/F20</f>
        <v>0.90488165090009176</v>
      </c>
      <c r="H16" s="52">
        <v>7360.34</v>
      </c>
      <c r="I16" s="99">
        <f>H16/H20</f>
        <v>0.91744841460769666</v>
      </c>
      <c r="J16" s="100" t="s">
        <v>31</v>
      </c>
    </row>
    <row r="17" spans="2:18" x14ac:dyDescent="0.25">
      <c r="B17" s="185" t="s">
        <v>54</v>
      </c>
      <c r="C17" s="186"/>
      <c r="D17" s="186"/>
      <c r="E17" s="187"/>
      <c r="F17" s="53">
        <v>549.78</v>
      </c>
      <c r="G17" s="106">
        <f>F17/F20</f>
        <v>8.4402604939067635E-2</v>
      </c>
      <c r="H17" s="53">
        <v>601.51</v>
      </c>
      <c r="I17" s="103">
        <f>H17/H20</f>
        <v>7.4976753230241486E-2</v>
      </c>
      <c r="J17" s="38" t="s">
        <v>32</v>
      </c>
    </row>
    <row r="18" spans="2:18" x14ac:dyDescent="0.25">
      <c r="B18" s="185" t="s">
        <v>55</v>
      </c>
      <c r="C18" s="186"/>
      <c r="D18" s="186"/>
      <c r="E18" s="187"/>
      <c r="F18" s="60">
        <v>58.34</v>
      </c>
      <c r="G18" s="106">
        <f>F18/F20</f>
        <v>8.9563970536309188E-3</v>
      </c>
      <c r="H18" s="53">
        <v>53.22</v>
      </c>
      <c r="I18" s="104">
        <f>H18/H20</f>
        <v>6.6337430914090402E-3</v>
      </c>
      <c r="J18" s="38" t="s">
        <v>32</v>
      </c>
    </row>
    <row r="19" spans="2:18" x14ac:dyDescent="0.25">
      <c r="B19" s="194" t="s">
        <v>3</v>
      </c>
      <c r="C19" s="195"/>
      <c r="D19" s="195"/>
      <c r="E19" s="196"/>
      <c r="F19" s="60">
        <v>11.46</v>
      </c>
      <c r="G19" s="103">
        <f>F19/F20</f>
        <v>1.7593471072096388E-3</v>
      </c>
      <c r="H19" s="53">
        <v>7.55</v>
      </c>
      <c r="I19" s="105">
        <f>H19/H20</f>
        <v>9.4108907065272931E-4</v>
      </c>
      <c r="J19" s="38" t="s">
        <v>32</v>
      </c>
    </row>
    <row r="20" spans="2:18" ht="15.75" thickBot="1" x14ac:dyDescent="0.3">
      <c r="B20" s="191"/>
      <c r="C20" s="192"/>
      <c r="D20" s="192"/>
      <c r="E20" s="193"/>
      <c r="F20" s="94">
        <f>SUM(F16:F19)</f>
        <v>6513.78</v>
      </c>
      <c r="G20" s="88">
        <f>SUM(G16:G18)</f>
        <v>0.99824065289279029</v>
      </c>
      <c r="H20" s="56">
        <f>SUM(H16:H19)</f>
        <v>8022.6200000000008</v>
      </c>
      <c r="I20" s="88">
        <f>SUM(I16:I18)</f>
        <v>0.99905891092934718</v>
      </c>
      <c r="J20" s="121"/>
    </row>
    <row r="21" spans="2:18" ht="15.75" thickBot="1" x14ac:dyDescent="0.3">
      <c r="B21" s="136" t="s">
        <v>61</v>
      </c>
      <c r="C21" s="137"/>
      <c r="D21" s="137"/>
      <c r="E21" s="138"/>
      <c r="F21" s="48"/>
      <c r="G21" s="50"/>
      <c r="H21" s="49"/>
      <c r="I21" s="86"/>
      <c r="J21" s="122"/>
    </row>
    <row r="22" spans="2:18" x14ac:dyDescent="0.25">
      <c r="B22" s="182" t="s">
        <v>30</v>
      </c>
      <c r="C22" s="183"/>
      <c r="D22" s="183"/>
      <c r="E22" s="184"/>
      <c r="F22" s="60">
        <v>2890.09</v>
      </c>
      <c r="G22" s="107">
        <f>F22/F25</f>
        <v>0.4436886109140929</v>
      </c>
      <c r="H22" s="53">
        <v>3891.79</v>
      </c>
      <c r="I22" s="99">
        <f>H22/H25</f>
        <v>0.48510212374511064</v>
      </c>
      <c r="J22" s="93" t="s">
        <v>31</v>
      </c>
    </row>
    <row r="23" spans="2:18" x14ac:dyDescent="0.25">
      <c r="B23" s="185" t="s">
        <v>44</v>
      </c>
      <c r="C23" s="186"/>
      <c r="D23" s="186"/>
      <c r="E23" s="187"/>
      <c r="F23" s="60">
        <v>3608.43</v>
      </c>
      <c r="G23" s="107">
        <f>F23/F25</f>
        <v>0.55396866335676054</v>
      </c>
      <c r="H23" s="53">
        <v>4114.0200000000004</v>
      </c>
      <c r="I23" s="104">
        <f>H23/H25</f>
        <v>0.51280255078764791</v>
      </c>
      <c r="J23" s="37" t="s">
        <v>32</v>
      </c>
    </row>
    <row r="24" spans="2:18" x14ac:dyDescent="0.25">
      <c r="B24" s="185" t="s">
        <v>33</v>
      </c>
      <c r="C24" s="186"/>
      <c r="D24" s="186"/>
      <c r="E24" s="187"/>
      <c r="F24" s="60">
        <v>15.26</v>
      </c>
      <c r="G24" s="107">
        <f>F24/F25</f>
        <v>2.342725729146517E-3</v>
      </c>
      <c r="H24" s="53">
        <v>16.809999999999999</v>
      </c>
      <c r="I24" s="104">
        <f>H24/H25</f>
        <v>2.0953254672413748E-3</v>
      </c>
      <c r="J24" s="119" t="s">
        <v>66</v>
      </c>
    </row>
    <row r="25" spans="2:18" ht="15.75" thickBot="1" x14ac:dyDescent="0.3">
      <c r="B25" s="191"/>
      <c r="C25" s="192"/>
      <c r="D25" s="192"/>
      <c r="E25" s="193"/>
      <c r="F25" s="55">
        <f>SUM(F22:F24)</f>
        <v>6513.7800000000007</v>
      </c>
      <c r="G25" s="89">
        <v>0.99999999999999989</v>
      </c>
      <c r="H25" s="56">
        <f>SUM(H22:H24)</f>
        <v>8022.6200000000008</v>
      </c>
      <c r="I25" s="88">
        <f>SUM(I22:I24)</f>
        <v>0.99999999999999989</v>
      </c>
      <c r="J25" s="39"/>
    </row>
    <row r="26" spans="2:18" ht="15.75" thickBot="1" x14ac:dyDescent="0.3">
      <c r="B26" s="136" t="s">
        <v>49</v>
      </c>
      <c r="C26" s="137"/>
      <c r="D26" s="137"/>
      <c r="E26" s="138"/>
      <c r="F26" s="54"/>
      <c r="G26" s="50"/>
      <c r="H26" s="197"/>
      <c r="I26" s="198"/>
      <c r="J26" s="90"/>
      <c r="R26" s="57"/>
    </row>
    <row r="27" spans="2:18" x14ac:dyDescent="0.25">
      <c r="B27" s="182" t="s">
        <v>34</v>
      </c>
      <c r="C27" s="183"/>
      <c r="D27" s="183"/>
      <c r="E27" s="184"/>
      <c r="F27" s="58">
        <v>264.39</v>
      </c>
      <c r="G27" s="108">
        <f>F27/F33</f>
        <v>4.0589335224708235E-2</v>
      </c>
      <c r="H27" s="53">
        <v>322.61</v>
      </c>
      <c r="I27" s="99">
        <f>H27/H33</f>
        <v>4.0212549017652588E-2</v>
      </c>
      <c r="J27" s="38" t="s">
        <v>32</v>
      </c>
    </row>
    <row r="28" spans="2:18" x14ac:dyDescent="0.25">
      <c r="B28" s="185" t="s">
        <v>35</v>
      </c>
      <c r="C28" s="186"/>
      <c r="D28" s="186"/>
      <c r="E28" s="187"/>
      <c r="F28" s="59">
        <v>1955.38</v>
      </c>
      <c r="G28" s="104">
        <f>F28/F33</f>
        <v>0.30019128677971935</v>
      </c>
      <c r="H28" s="95">
        <v>2277.23</v>
      </c>
      <c r="I28" s="104">
        <f>H28/H33</f>
        <v>0.28385116084271717</v>
      </c>
      <c r="J28" s="38" t="s">
        <v>32</v>
      </c>
    </row>
    <row r="29" spans="2:18" x14ac:dyDescent="0.25">
      <c r="B29" s="185" t="s">
        <v>36</v>
      </c>
      <c r="C29" s="186"/>
      <c r="D29" s="186"/>
      <c r="E29" s="187"/>
      <c r="F29" s="59">
        <v>95.5</v>
      </c>
      <c r="G29" s="104">
        <f>F29/F33</f>
        <v>1.4661225893413656E-2</v>
      </c>
      <c r="H29" s="95">
        <v>145.85</v>
      </c>
      <c r="I29" s="104">
        <f>H29/H33</f>
        <v>1.81798464840663E-2</v>
      </c>
      <c r="J29" s="93" t="s">
        <v>31</v>
      </c>
    </row>
    <row r="30" spans="2:18" x14ac:dyDescent="0.25">
      <c r="B30" s="185" t="s">
        <v>37</v>
      </c>
      <c r="C30" s="186"/>
      <c r="D30" s="186"/>
      <c r="E30" s="187"/>
      <c r="F30" s="59">
        <v>2874.27</v>
      </c>
      <c r="G30" s="104">
        <f>F30/F33</f>
        <v>0.44125991359855571</v>
      </c>
      <c r="H30" s="96">
        <v>3668.73</v>
      </c>
      <c r="I30" s="109">
        <f>H30/H33</f>
        <v>0.45729823922858115</v>
      </c>
      <c r="J30" s="100" t="s">
        <v>31</v>
      </c>
    </row>
    <row r="31" spans="2:18" x14ac:dyDescent="0.25">
      <c r="B31" s="185" t="s">
        <v>38</v>
      </c>
      <c r="C31" s="186"/>
      <c r="D31" s="186"/>
      <c r="E31" s="187"/>
      <c r="F31" s="59">
        <v>1002.17</v>
      </c>
      <c r="G31" s="104">
        <f>F31/F33</f>
        <v>0.15385382988065302</v>
      </c>
      <c r="H31" s="60">
        <v>1216.1400000000001</v>
      </c>
      <c r="I31" s="109">
        <f>H31/H33</f>
        <v>0.15158888243491528</v>
      </c>
      <c r="J31" s="37" t="s">
        <v>32</v>
      </c>
    </row>
    <row r="32" spans="2:18" x14ac:dyDescent="0.25">
      <c r="B32" s="185" t="s">
        <v>39</v>
      </c>
      <c r="C32" s="186"/>
      <c r="D32" s="186"/>
      <c r="E32" s="187"/>
      <c r="F32" s="60">
        <v>322.07</v>
      </c>
      <c r="G32" s="106">
        <f>F32/F33</f>
        <v>4.9444408622950117E-2</v>
      </c>
      <c r="H32" s="53">
        <v>392.06</v>
      </c>
      <c r="I32" s="104">
        <f>H32/H33</f>
        <v>4.8869321992067422E-2</v>
      </c>
      <c r="J32" s="120" t="s">
        <v>66</v>
      </c>
    </row>
    <row r="33" spans="2:13" ht="15.75" thickBot="1" x14ac:dyDescent="0.3">
      <c r="B33" s="191"/>
      <c r="C33" s="192"/>
      <c r="D33" s="192"/>
      <c r="E33" s="193"/>
      <c r="F33" s="94">
        <f>SUM(F27:F32)</f>
        <v>6513.78</v>
      </c>
      <c r="G33" s="88">
        <v>1</v>
      </c>
      <c r="H33" s="56">
        <f>SUM(H27:H32)</f>
        <v>8022.6200000000008</v>
      </c>
      <c r="I33" s="88">
        <f>SUM(I27:I32)</f>
        <v>0.99999999999999989</v>
      </c>
      <c r="J33" s="39"/>
    </row>
    <row r="34" spans="2:13" ht="15.75" thickBot="1" x14ac:dyDescent="0.3">
      <c r="B34" s="136" t="s">
        <v>50</v>
      </c>
      <c r="C34" s="137"/>
      <c r="D34" s="137"/>
      <c r="E34" s="138"/>
      <c r="F34" s="48"/>
      <c r="G34" s="50"/>
      <c r="H34" s="49"/>
      <c r="I34" s="61"/>
      <c r="J34" s="67"/>
    </row>
    <row r="35" spans="2:13" x14ac:dyDescent="0.25">
      <c r="B35" s="182" t="s">
        <v>40</v>
      </c>
      <c r="C35" s="183"/>
      <c r="D35" s="183"/>
      <c r="E35" s="184"/>
      <c r="F35" s="52">
        <v>439.89</v>
      </c>
      <c r="G35" s="99">
        <f>F35/F39</f>
        <v>6.7532216316793015E-2</v>
      </c>
      <c r="H35" s="53">
        <v>534.04999999999995</v>
      </c>
      <c r="I35" s="99">
        <f>H35/H39</f>
        <v>6.6568028898290069E-2</v>
      </c>
      <c r="J35" s="38" t="s">
        <v>32</v>
      </c>
    </row>
    <row r="36" spans="2:13" x14ac:dyDescent="0.25">
      <c r="B36" s="185" t="s">
        <v>41</v>
      </c>
      <c r="C36" s="186"/>
      <c r="D36" s="186"/>
      <c r="E36" s="187"/>
      <c r="F36" s="60">
        <v>694.72</v>
      </c>
      <c r="G36" s="109">
        <f>F36/F39</f>
        <v>0.10665389374526006</v>
      </c>
      <c r="H36" s="53">
        <v>900.03</v>
      </c>
      <c r="I36" s="104">
        <f>H36/H39</f>
        <v>0.11218654255093721</v>
      </c>
      <c r="J36" s="93" t="s">
        <v>31</v>
      </c>
    </row>
    <row r="37" spans="2:13" x14ac:dyDescent="0.25">
      <c r="B37" s="185" t="s">
        <v>42</v>
      </c>
      <c r="C37" s="186"/>
      <c r="D37" s="186"/>
      <c r="E37" s="187"/>
      <c r="F37" s="60">
        <v>1621.72</v>
      </c>
      <c r="G37" s="104">
        <f>F37/F39</f>
        <v>0.24896757335986172</v>
      </c>
      <c r="H37" s="53">
        <v>2224.65</v>
      </c>
      <c r="I37" s="104">
        <f>H37/H39</f>
        <v>0.27729719218908533</v>
      </c>
      <c r="J37" s="93" t="s">
        <v>31</v>
      </c>
    </row>
    <row r="38" spans="2:13" x14ac:dyDescent="0.25">
      <c r="B38" s="185" t="s">
        <v>43</v>
      </c>
      <c r="C38" s="186"/>
      <c r="D38" s="186"/>
      <c r="E38" s="187"/>
      <c r="F38" s="53">
        <v>3757.45</v>
      </c>
      <c r="G38" s="104">
        <f>F38/F39</f>
        <v>0.57684631657808527</v>
      </c>
      <c r="H38" s="53">
        <v>4363.8900000000003</v>
      </c>
      <c r="I38" s="104">
        <f>H38/H39</f>
        <v>0.54394823636168732</v>
      </c>
      <c r="J38" s="38" t="s">
        <v>32</v>
      </c>
    </row>
    <row r="39" spans="2:13" ht="15.75" thickBot="1" x14ac:dyDescent="0.3">
      <c r="B39" s="188"/>
      <c r="C39" s="189"/>
      <c r="D39" s="189"/>
      <c r="E39" s="190"/>
      <c r="F39" s="62">
        <f>SUM(F35:F38)</f>
        <v>6513.78</v>
      </c>
      <c r="G39" s="88">
        <f>SUM(G35:G38)</f>
        <v>1</v>
      </c>
      <c r="H39" s="62">
        <f>SUM(H35:H38)</f>
        <v>8022.6200000000008</v>
      </c>
      <c r="I39" s="110">
        <f>SUM(I35:I38)</f>
        <v>1</v>
      </c>
      <c r="J39" s="91"/>
      <c r="M39" s="3"/>
    </row>
    <row r="40" spans="2:13" ht="15.75" thickBot="1" x14ac:dyDescent="0.3">
      <c r="M40" s="3"/>
    </row>
    <row r="41" spans="2:13" ht="15.75" thickBot="1" x14ac:dyDescent="0.3">
      <c r="B41" s="168" t="s">
        <v>72</v>
      </c>
      <c r="C41" s="169"/>
      <c r="D41" s="169"/>
      <c r="E41" s="169"/>
      <c r="F41" s="170"/>
    </row>
  </sheetData>
  <mergeCells count="54">
    <mergeCell ref="B28:E28"/>
    <mergeCell ref="B29:E29"/>
    <mergeCell ref="H11:I11"/>
    <mergeCell ref="F9:G9"/>
    <mergeCell ref="F15:I15"/>
    <mergeCell ref="H9:I9"/>
    <mergeCell ref="H12:I12"/>
    <mergeCell ref="F10:I10"/>
    <mergeCell ref="F13:I13"/>
    <mergeCell ref="F12:G12"/>
    <mergeCell ref="F11:G11"/>
    <mergeCell ref="B9:E9"/>
    <mergeCell ref="B14:E14"/>
    <mergeCell ref="B15:E15"/>
    <mergeCell ref="B16:E16"/>
    <mergeCell ref="B17:E17"/>
    <mergeCell ref="B10:E10"/>
    <mergeCell ref="B11:E11"/>
    <mergeCell ref="B12:E12"/>
    <mergeCell ref="B2:J4"/>
    <mergeCell ref="B5:E5"/>
    <mergeCell ref="B6:E6"/>
    <mergeCell ref="B7:E7"/>
    <mergeCell ref="B8:E8"/>
    <mergeCell ref="F5:G5"/>
    <mergeCell ref="H5:I5"/>
    <mergeCell ref="H6:I6"/>
    <mergeCell ref="F6:G6"/>
    <mergeCell ref="F7:I7"/>
    <mergeCell ref="H8:I8"/>
    <mergeCell ref="F8:G8"/>
    <mergeCell ref="B13:E13"/>
    <mergeCell ref="B20:E20"/>
    <mergeCell ref="B18:E18"/>
    <mergeCell ref="B19:E19"/>
    <mergeCell ref="H26:I26"/>
    <mergeCell ref="B25:E25"/>
    <mergeCell ref="B26:E26"/>
    <mergeCell ref="B41:F41"/>
    <mergeCell ref="B21:E21"/>
    <mergeCell ref="B22:E22"/>
    <mergeCell ref="B23:E23"/>
    <mergeCell ref="B24:E24"/>
    <mergeCell ref="B39:E39"/>
    <mergeCell ref="B33:E33"/>
    <mergeCell ref="B34:E34"/>
    <mergeCell ref="B35:E35"/>
    <mergeCell ref="B36:E36"/>
    <mergeCell ref="B37:E37"/>
    <mergeCell ref="B38:E38"/>
    <mergeCell ref="B32:E32"/>
    <mergeCell ref="B30:E30"/>
    <mergeCell ref="B31:E31"/>
    <mergeCell ref="B27:E27"/>
  </mergeCells>
  <pageMargins left="0.7" right="0.7" top="0.75" bottom="0.75" header="0.3" footer="0.3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workbookViewId="0">
      <selection activeCell="B17" sqref="B17:F17"/>
    </sheetView>
  </sheetViews>
  <sheetFormatPr defaultRowHeight="15" x14ac:dyDescent="0.25"/>
  <cols>
    <col min="7" max="7" width="5.85546875" customWidth="1"/>
  </cols>
  <sheetData>
    <row r="1" spans="2:15" ht="15.75" thickBot="1" x14ac:dyDescent="0.3"/>
    <row r="2" spans="2:15" ht="15" customHeight="1" x14ac:dyDescent="0.25">
      <c r="B2" s="238" t="s">
        <v>71</v>
      </c>
      <c r="C2" s="239"/>
      <c r="D2" s="239"/>
      <c r="E2" s="239"/>
      <c r="F2" s="239"/>
      <c r="G2" s="240"/>
      <c r="H2" s="26"/>
      <c r="I2" s="26"/>
      <c r="J2" s="26"/>
      <c r="K2" s="26"/>
      <c r="L2" s="26"/>
    </row>
    <row r="3" spans="2:15" ht="15" customHeight="1" thickBot="1" x14ac:dyDescent="0.3">
      <c r="B3" s="241"/>
      <c r="C3" s="242"/>
      <c r="D3" s="242"/>
      <c r="E3" s="242"/>
      <c r="F3" s="242"/>
      <c r="G3" s="243"/>
      <c r="H3" s="26"/>
      <c r="I3" s="26"/>
      <c r="J3" s="26"/>
      <c r="K3" s="26"/>
      <c r="L3" s="26"/>
    </row>
    <row r="4" spans="2:15" ht="15.75" thickBot="1" x14ac:dyDescent="0.3"/>
    <row r="5" spans="2:15" x14ac:dyDescent="0.25">
      <c r="B5" s="19">
        <v>1</v>
      </c>
      <c r="C5" s="232" t="s">
        <v>17</v>
      </c>
      <c r="D5" s="233"/>
      <c r="E5" s="233"/>
      <c r="F5" s="234"/>
    </row>
    <row r="6" spans="2:15" x14ac:dyDescent="0.25">
      <c r="B6" s="20">
        <v>2</v>
      </c>
      <c r="C6" s="235" t="s">
        <v>65</v>
      </c>
      <c r="D6" s="236"/>
      <c r="E6" s="236"/>
      <c r="F6" s="237"/>
    </row>
    <row r="7" spans="2:15" x14ac:dyDescent="0.25">
      <c r="B7" s="20">
        <v>3</v>
      </c>
      <c r="C7" s="235" t="s">
        <v>24</v>
      </c>
      <c r="D7" s="236"/>
      <c r="E7" s="236"/>
      <c r="F7" s="237"/>
    </row>
    <row r="8" spans="2:15" x14ac:dyDescent="0.25">
      <c r="B8" s="21">
        <v>4</v>
      </c>
      <c r="C8" s="247" t="s">
        <v>62</v>
      </c>
      <c r="D8" s="248"/>
      <c r="E8" s="248"/>
      <c r="F8" s="249"/>
    </row>
    <row r="9" spans="2:15" ht="15.75" thickBot="1" x14ac:dyDescent="0.3">
      <c r="B9" s="92">
        <v>5</v>
      </c>
      <c r="C9" s="235" t="s">
        <v>67</v>
      </c>
      <c r="D9" s="236"/>
      <c r="E9" s="236"/>
      <c r="F9" s="237"/>
    </row>
    <row r="10" spans="2:15" x14ac:dyDescent="0.25">
      <c r="B10" s="22">
        <v>6</v>
      </c>
      <c r="C10" s="232" t="s">
        <v>18</v>
      </c>
      <c r="D10" s="233"/>
      <c r="E10" s="233"/>
      <c r="F10" s="234"/>
      <c r="N10" s="44"/>
      <c r="O10" s="46"/>
    </row>
    <row r="11" spans="2:15" x14ac:dyDescent="0.25">
      <c r="B11" s="20">
        <v>7</v>
      </c>
      <c r="C11" s="235" t="s">
        <v>25</v>
      </c>
      <c r="D11" s="236"/>
      <c r="E11" s="236"/>
      <c r="F11" s="237"/>
    </row>
    <row r="12" spans="2:15" x14ac:dyDescent="0.25">
      <c r="B12" s="20">
        <v>8</v>
      </c>
      <c r="C12" s="235" t="s">
        <v>64</v>
      </c>
      <c r="D12" s="236"/>
      <c r="E12" s="236"/>
      <c r="F12" s="237"/>
    </row>
    <row r="13" spans="2:15" x14ac:dyDescent="0.25">
      <c r="B13" s="22">
        <v>9</v>
      </c>
      <c r="C13" s="235" t="s">
        <v>63</v>
      </c>
      <c r="D13" s="236"/>
      <c r="E13" s="236"/>
      <c r="F13" s="237"/>
    </row>
    <row r="14" spans="2:15" ht="15.75" thickBot="1" x14ac:dyDescent="0.3">
      <c r="B14" s="23">
        <v>10</v>
      </c>
      <c r="C14" s="244" t="s">
        <v>68</v>
      </c>
      <c r="D14" s="245"/>
      <c r="E14" s="245"/>
      <c r="F14" s="246"/>
    </row>
    <row r="15" spans="2:15" ht="15.75" thickBot="1" x14ac:dyDescent="0.3">
      <c r="L15" s="44"/>
      <c r="M15" s="47"/>
    </row>
    <row r="16" spans="2:15" ht="15.75" thickBot="1" x14ac:dyDescent="0.3">
      <c r="B16" s="231" t="s">
        <v>19</v>
      </c>
      <c r="C16" s="231"/>
      <c r="D16" s="231"/>
      <c r="E16" s="231"/>
      <c r="F16" s="231"/>
      <c r="G16" s="24">
        <v>0.99</v>
      </c>
    </row>
    <row r="17" spans="2:12" ht="15.75" thickBot="1" x14ac:dyDescent="0.3">
      <c r="B17" s="250" t="s">
        <v>20</v>
      </c>
      <c r="C17" s="251"/>
      <c r="D17" s="251"/>
      <c r="E17" s="251"/>
      <c r="F17" s="252"/>
      <c r="G17" s="25">
        <v>0.92</v>
      </c>
    </row>
    <row r="18" spans="2:12" x14ac:dyDescent="0.25">
      <c r="L18" s="45"/>
    </row>
    <row r="19" spans="2:12" x14ac:dyDescent="0.25">
      <c r="B19" s="230" t="s">
        <v>72</v>
      </c>
      <c r="C19" s="230"/>
      <c r="D19" s="230"/>
      <c r="E19" s="230"/>
      <c r="F19" s="230"/>
      <c r="G19" s="230"/>
      <c r="H19" s="230"/>
    </row>
  </sheetData>
  <mergeCells count="14">
    <mergeCell ref="B19:H19"/>
    <mergeCell ref="B16:F16"/>
    <mergeCell ref="C5:F5"/>
    <mergeCell ref="C6:F6"/>
    <mergeCell ref="B2:G3"/>
    <mergeCell ref="C11:F11"/>
    <mergeCell ref="C13:F13"/>
    <mergeCell ref="C14:F14"/>
    <mergeCell ref="C10:F10"/>
    <mergeCell ref="C7:F7"/>
    <mergeCell ref="C8:F8"/>
    <mergeCell ref="C9:F9"/>
    <mergeCell ref="C12:F12"/>
    <mergeCell ref="B17:F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Összesített adatok</vt:lpstr>
      <vt:lpstr>Összehasonlító tábla 2024-2025</vt:lpstr>
      <vt:lpstr>Az első 10 tag sorrendje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Irén</dc:creator>
  <cp:lastModifiedBy>Irén</cp:lastModifiedBy>
  <cp:lastPrinted>2026-02-24T09:23:24Z</cp:lastPrinted>
  <dcterms:created xsi:type="dcterms:W3CDTF">2017-02-16T12:36:42Z</dcterms:created>
  <dcterms:modified xsi:type="dcterms:W3CDTF">2026-02-24T09:30:38Z</dcterms:modified>
</cp:coreProperties>
</file>