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én\Documents\MFSZ\statisztika\2018\"/>
    </mc:Choice>
  </mc:AlternateContent>
  <bookViews>
    <workbookView xWindow="0" yWindow="0" windowWidth="20490" windowHeight="7755"/>
  </bookViews>
  <sheets>
    <sheet name="forg., áll." sheetId="1" r:id="rId1"/>
    <sheet name="szolg. jell." sheetId="2" r:id="rId2"/>
    <sheet name="ügyfelek" sheetId="3" r:id="rId3"/>
    <sheet name="ágazati megoszl." sheetId="5" r:id="rId4"/>
    <sheet name="ág.-i összesítés" sheetId="4" r:id="rId5"/>
  </sheets>
  <calcPr calcId="152511"/>
</workbook>
</file>

<file path=xl/calcChain.xml><?xml version="1.0" encoding="utf-8"?>
<calcChain xmlns="http://schemas.openxmlformats.org/spreadsheetml/2006/main">
  <c r="H19" i="1" l="1"/>
  <c r="C20" i="1"/>
  <c r="S7" i="5" l="1"/>
  <c r="S8" i="5"/>
  <c r="S9" i="5"/>
  <c r="S10" i="5"/>
  <c r="S11" i="5"/>
  <c r="S12" i="5"/>
  <c r="S13" i="5"/>
  <c r="S14" i="5"/>
  <c r="S15" i="5"/>
  <c r="S16" i="5"/>
  <c r="S17" i="5"/>
  <c r="S18" i="5"/>
  <c r="S6" i="5"/>
  <c r="R7" i="5"/>
  <c r="R8" i="5"/>
  <c r="R9" i="5"/>
  <c r="R10" i="5"/>
  <c r="R11" i="5"/>
  <c r="R12" i="5"/>
  <c r="R13" i="5"/>
  <c r="R14" i="5"/>
  <c r="R15" i="5"/>
  <c r="R16" i="5"/>
  <c r="R18" i="5"/>
  <c r="R6" i="5"/>
  <c r="C19" i="5"/>
  <c r="D19" i="5"/>
  <c r="M8" i="1"/>
  <c r="H8" i="1"/>
  <c r="Q20" i="1"/>
  <c r="P20" i="1"/>
  <c r="O20" i="1"/>
  <c r="N20" i="1"/>
  <c r="M9" i="1"/>
  <c r="H9" i="1"/>
  <c r="N19" i="5" l="1"/>
  <c r="L19" i="5"/>
  <c r="J19" i="5"/>
  <c r="H19" i="5"/>
  <c r="F19" i="5"/>
  <c r="M19" i="5"/>
  <c r="K19" i="5"/>
  <c r="I19" i="5"/>
  <c r="G19" i="5"/>
  <c r="E19" i="5"/>
  <c r="P19" i="3"/>
  <c r="O19" i="3"/>
  <c r="N19" i="3"/>
  <c r="M19" i="3"/>
  <c r="S7" i="3"/>
  <c r="S8" i="3"/>
  <c r="S9" i="3"/>
  <c r="S10" i="3"/>
  <c r="S11" i="3"/>
  <c r="S12" i="3"/>
  <c r="S13" i="3"/>
  <c r="S14" i="3"/>
  <c r="S15" i="3"/>
  <c r="S16" i="3"/>
  <c r="S17" i="3"/>
  <c r="S18" i="3"/>
  <c r="S6" i="3"/>
  <c r="R7" i="3"/>
  <c r="R8" i="3"/>
  <c r="R9" i="3"/>
  <c r="R10" i="3"/>
  <c r="R11" i="3"/>
  <c r="R12" i="3"/>
  <c r="R13" i="3"/>
  <c r="R14" i="3"/>
  <c r="R15" i="3"/>
  <c r="R16" i="3"/>
  <c r="R17" i="3"/>
  <c r="R18" i="3"/>
  <c r="R6" i="3"/>
  <c r="L19" i="3"/>
  <c r="K19" i="3"/>
  <c r="J19" i="3"/>
  <c r="I19" i="3"/>
  <c r="H19" i="3"/>
  <c r="G19" i="3"/>
  <c r="F19" i="3"/>
  <c r="E19" i="3"/>
  <c r="O19" i="5" l="1"/>
  <c r="C20" i="5" s="1"/>
  <c r="P19" i="5"/>
  <c r="D20" i="5" s="1"/>
  <c r="R19" i="5"/>
  <c r="S19" i="5"/>
  <c r="R19" i="3"/>
  <c r="I20" i="3" s="1"/>
  <c r="K20" i="3"/>
  <c r="J20" i="3"/>
  <c r="S19" i="3"/>
  <c r="P20" i="3" s="1"/>
  <c r="L19" i="2"/>
  <c r="I20" i="2"/>
  <c r="J20" i="2"/>
  <c r="K20" i="2"/>
  <c r="F20" i="2"/>
  <c r="E20" i="2"/>
  <c r="D20" i="2"/>
  <c r="C20" i="2"/>
  <c r="G19" i="2"/>
  <c r="J20" i="1"/>
  <c r="K20" i="1"/>
  <c r="L20" i="1"/>
  <c r="I20" i="1"/>
  <c r="S20" i="1" s="1"/>
  <c r="E20" i="1"/>
  <c r="F20" i="1"/>
  <c r="G20" i="1"/>
  <c r="D20" i="1"/>
  <c r="R20" i="1" l="1"/>
  <c r="E21" i="1" s="1"/>
  <c r="L20" i="3"/>
  <c r="R20" i="3" s="1"/>
  <c r="N20" i="3"/>
  <c r="O20" i="3"/>
  <c r="M20" i="3"/>
  <c r="H20" i="2"/>
  <c r="N20" i="2" s="1"/>
  <c r="D21" i="1" l="1"/>
  <c r="G21" i="1"/>
  <c r="F21" i="1"/>
  <c r="S20" i="3"/>
  <c r="R21" i="1" l="1"/>
  <c r="O11" i="4"/>
  <c r="L8" i="2" l="1"/>
  <c r="L9" i="2"/>
  <c r="L10" i="2"/>
  <c r="L11" i="2"/>
  <c r="L12" i="2"/>
  <c r="L13" i="2"/>
  <c r="L14" i="2"/>
  <c r="L15" i="2"/>
  <c r="L16" i="2"/>
  <c r="L17" i="2"/>
  <c r="L18" i="2"/>
  <c r="G7" i="2"/>
  <c r="G8" i="2"/>
  <c r="G9" i="2"/>
  <c r="G10" i="2"/>
  <c r="G11" i="2"/>
  <c r="G12" i="2"/>
  <c r="G13" i="2"/>
  <c r="G14" i="2"/>
  <c r="G15" i="2"/>
  <c r="G16" i="2"/>
  <c r="G17" i="2"/>
  <c r="G18" i="2"/>
  <c r="L7" i="2"/>
  <c r="M7" i="1"/>
  <c r="M10" i="1"/>
  <c r="M11" i="1"/>
  <c r="M12" i="1"/>
  <c r="M13" i="1"/>
  <c r="M14" i="1"/>
  <c r="M15" i="1"/>
  <c r="M16" i="1"/>
  <c r="M17" i="1"/>
  <c r="M18" i="1"/>
  <c r="H7" i="1"/>
  <c r="H10" i="1"/>
  <c r="H11" i="1"/>
  <c r="H12" i="1"/>
  <c r="H13" i="1"/>
  <c r="H14" i="1"/>
  <c r="H15" i="1"/>
  <c r="H16" i="1"/>
  <c r="H17" i="1"/>
  <c r="H18" i="1"/>
  <c r="L20" i="2" l="1"/>
  <c r="H20" i="1"/>
  <c r="M20" i="1"/>
  <c r="G20" i="2"/>
  <c r="K21" i="2"/>
  <c r="L21" i="1"/>
  <c r="M20" i="2"/>
  <c r="D21" i="2" s="1"/>
  <c r="I21" i="1" l="1"/>
  <c r="C21" i="2"/>
  <c r="F21" i="2"/>
  <c r="E21" i="2"/>
  <c r="J21" i="1"/>
  <c r="K21" i="1"/>
  <c r="S21" i="1" l="1"/>
  <c r="I21" i="2"/>
  <c r="H21" i="2" l="1"/>
  <c r="J21" i="2"/>
  <c r="N21" i="2" l="1"/>
  <c r="M21" i="2"/>
  <c r="L11" i="4" l="1"/>
  <c r="M11" i="4"/>
  <c r="H20" i="5" l="1"/>
  <c r="N20" i="5"/>
  <c r="L20" i="5"/>
  <c r="J20" i="5"/>
  <c r="F20" i="5"/>
  <c r="K20" i="5"/>
  <c r="G20" i="5"/>
  <c r="M20" i="5"/>
  <c r="E20" i="5"/>
  <c r="I20" i="5"/>
  <c r="K11" i="4"/>
  <c r="J11" i="4"/>
  <c r="I11" i="4"/>
  <c r="H11" i="4"/>
  <c r="G11" i="4"/>
  <c r="F11" i="4"/>
  <c r="E11" i="4"/>
  <c r="D11" i="4"/>
  <c r="C11" i="4"/>
  <c r="O20" i="5" l="1"/>
  <c r="P20" i="5"/>
</calcChain>
</file>

<file path=xl/sharedStrings.xml><?xml version="1.0" encoding="utf-8"?>
<sst xmlns="http://schemas.openxmlformats.org/spreadsheetml/2006/main" count="155" uniqueCount="56">
  <si>
    <t>Szervezet</t>
  </si>
  <si>
    <t>belföld</t>
  </si>
  <si>
    <t>export</t>
  </si>
  <si>
    <t>import</t>
  </si>
  <si>
    <t>összesen</t>
  </si>
  <si>
    <t xml:space="preserve">import </t>
  </si>
  <si>
    <t>bruttó</t>
  </si>
  <si>
    <t>nettó</t>
  </si>
  <si>
    <t>Díjbeszedő Zrt.</t>
  </si>
  <si>
    <t>Összesen</t>
  </si>
  <si>
    <t>csak nyilvántart.</t>
  </si>
  <si>
    <t>kis</t>
  </si>
  <si>
    <t>közép</t>
  </si>
  <si>
    <t>nagy</t>
  </si>
  <si>
    <t>összes</t>
  </si>
  <si>
    <t>aktív</t>
  </si>
  <si>
    <t>Ügyfelek száma</t>
  </si>
  <si>
    <t>Mezőgazdaság</t>
  </si>
  <si>
    <t>Ipar</t>
  </si>
  <si>
    <t>Építőipar</t>
  </si>
  <si>
    <t>Kereskedelem</t>
  </si>
  <si>
    <t>Szolgáltatások</t>
  </si>
  <si>
    <t>Egyéb</t>
  </si>
  <si>
    <t>Szolgáltatás</t>
  </si>
  <si>
    <t>inv. disc.</t>
  </si>
  <si>
    <t>n.a.</t>
  </si>
  <si>
    <t>cross bord</t>
  </si>
  <si>
    <t>visszkereset</t>
  </si>
  <si>
    <t>Egyéb faktorok</t>
  </si>
  <si>
    <t>2017*</t>
  </si>
  <si>
    <t>Ágazati  összesítés, %</t>
  </si>
  <si>
    <t>Teljes forg. %-a</t>
  </si>
  <si>
    <t xml:space="preserve"> Faktorált forgalom</t>
  </si>
  <si>
    <t>Faktorált állomány</t>
  </si>
  <si>
    <t>Teljes forgalom %</t>
  </si>
  <si>
    <t>visszkereset nélkül incl. kétes/lejárt köv.</t>
  </si>
  <si>
    <t>Budapest Bank Zrt.</t>
  </si>
  <si>
    <t>Eurotrade Capital Zrt.</t>
  </si>
  <si>
    <t>GLOBAL Faktor Zrt.</t>
  </si>
  <si>
    <t>Laurus Zrt.</t>
  </si>
  <si>
    <t>Leszámitolóház Zrt.</t>
  </si>
  <si>
    <t>MagNet Faktor Zrt.</t>
  </si>
  <si>
    <t>MKK Zrt.</t>
  </si>
  <si>
    <t>OTP Bank Nyrt.</t>
  </si>
  <si>
    <t>Raiffeisen Bank Zrt.</t>
  </si>
  <si>
    <t>Takarék Faktorház Zrt.</t>
  </si>
  <si>
    <t>UniCredit Bank Zrt.</t>
  </si>
  <si>
    <t>2018. évi faktorált forgalom a szolgáltatás jellege szerint (mrd. HUF)</t>
  </si>
  <si>
    <t>2018. évi faktorált forgalom az ügyfelek árbevétele szerint (mrd. HUF)</t>
  </si>
  <si>
    <t>2018. évi faktorált forgalom ágazati megoszlása (mrd. HUF)</t>
  </si>
  <si>
    <t xml:space="preserve">*Az adatszolgáltatás nem teljeskörű </t>
  </si>
  <si>
    <t>mikró</t>
  </si>
  <si>
    <t>Ágazat</t>
  </si>
  <si>
    <t xml:space="preserve">2018. évi faktorált forgalom, faktorált állomány (mrd. HUF)   </t>
  </si>
  <si>
    <t>Teljes forgalom</t>
  </si>
  <si>
    <t>*Az adatszolgáltatás nem teljeskörű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</si>
</sst>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26">
    <xf numFmtId="0" fontId="0" fillId="0" borderId="0" xfId="0"/>
    <xf numFmtId="0" fontId="1" fillId="2" borderId="11" xfId="0" applyFont="1" applyFill="1" applyBorder="1" applyAlignment="1">
      <alignment horizontal="center"/>
    </xf>
    <xf numFmtId="0" fontId="0" fillId="3" borderId="6" xfId="0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5" fillId="2" borderId="12" xfId="0" applyFont="1" applyFill="1" applyBorder="1"/>
    <xf numFmtId="0" fontId="0" fillId="0" borderId="0" xfId="0" applyBorder="1"/>
    <xf numFmtId="0" fontId="4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0" borderId="0" xfId="0" applyFont="1"/>
    <xf numFmtId="0" fontId="9" fillId="3" borderId="19" xfId="0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0" fontId="0" fillId="0" borderId="0" xfId="0" applyFont="1"/>
    <xf numFmtId="0" fontId="13" fillId="3" borderId="19" xfId="0" applyFont="1" applyFill="1" applyBorder="1" applyAlignment="1">
      <alignment horizontal="right"/>
    </xf>
    <xf numFmtId="0" fontId="13" fillId="3" borderId="27" xfId="0" applyFont="1" applyFill="1" applyBorder="1" applyAlignment="1">
      <alignment horizontal="right"/>
    </xf>
    <xf numFmtId="2" fontId="9" fillId="3" borderId="19" xfId="0" applyNumberFormat="1" applyFont="1" applyFill="1" applyBorder="1"/>
    <xf numFmtId="2" fontId="9" fillId="3" borderId="18" xfId="0" applyNumberFormat="1" applyFont="1" applyFill="1" applyBorder="1"/>
    <xf numFmtId="2" fontId="9" fillId="3" borderId="19" xfId="0" applyNumberFormat="1" applyFont="1" applyFill="1" applyBorder="1" applyAlignment="1">
      <alignment horizontal="right"/>
    </xf>
    <xf numFmtId="2" fontId="9" fillId="3" borderId="16" xfId="0" applyNumberFormat="1" applyFont="1" applyFill="1" applyBorder="1"/>
    <xf numFmtId="0" fontId="1" fillId="2" borderId="32" xfId="0" applyFont="1" applyFill="1" applyBorder="1"/>
    <xf numFmtId="0" fontId="3" fillId="2" borderId="33" xfId="0" applyFont="1" applyFill="1" applyBorder="1" applyAlignment="1">
      <alignment horizontal="left"/>
    </xf>
    <xf numFmtId="0" fontId="9" fillId="0" borderId="0" xfId="0" applyFont="1" applyBorder="1"/>
    <xf numFmtId="2" fontId="9" fillId="3" borderId="16" xfId="0" applyNumberFormat="1" applyFont="1" applyFill="1" applyBorder="1" applyAlignment="1">
      <alignment horizontal="right"/>
    </xf>
    <xf numFmtId="2" fontId="9" fillId="3" borderId="27" xfId="0" applyNumberFormat="1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13" fillId="0" borderId="0" xfId="0" applyFont="1" applyBorder="1"/>
    <xf numFmtId="2" fontId="9" fillId="3" borderId="20" xfId="0" applyNumberFormat="1" applyFont="1" applyFill="1" applyBorder="1" applyAlignment="1">
      <alignment horizontal="right"/>
    </xf>
    <xf numFmtId="2" fontId="9" fillId="3" borderId="17" xfId="0" applyNumberFormat="1" applyFont="1" applyFill="1" applyBorder="1"/>
    <xf numFmtId="0" fontId="1" fillId="2" borderId="6" xfId="0" applyFont="1" applyFill="1" applyBorder="1" applyAlignment="1">
      <alignment horizontal="center"/>
    </xf>
    <xf numFmtId="2" fontId="9" fillId="3" borderId="27" xfId="0" applyNumberFormat="1" applyFont="1" applyFill="1" applyBorder="1"/>
    <xf numFmtId="2" fontId="9" fillId="3" borderId="26" xfId="0" applyNumberFormat="1" applyFont="1" applyFill="1" applyBorder="1" applyAlignment="1">
      <alignment horizontal="right"/>
    </xf>
    <xf numFmtId="9" fontId="0" fillId="0" borderId="0" xfId="1" applyFont="1"/>
    <xf numFmtId="2" fontId="13" fillId="3" borderId="19" xfId="0" applyNumberFormat="1" applyFont="1" applyFill="1" applyBorder="1" applyAlignment="1">
      <alignment horizontal="right"/>
    </xf>
    <xf numFmtId="2" fontId="13" fillId="3" borderId="21" xfId="0" applyNumberFormat="1" applyFont="1" applyFill="1" applyBorder="1" applyAlignment="1">
      <alignment horizontal="right"/>
    </xf>
    <xf numFmtId="9" fontId="3" fillId="4" borderId="38" xfId="1" applyFont="1" applyFill="1" applyBorder="1" applyAlignment="1">
      <alignment horizontal="right"/>
    </xf>
    <xf numFmtId="9" fontId="3" fillId="4" borderId="22" xfId="1" applyFont="1" applyFill="1" applyBorder="1" applyAlignment="1">
      <alignment horizontal="right"/>
    </xf>
    <xf numFmtId="9" fontId="12" fillId="4" borderId="24" xfId="1" applyFont="1" applyFill="1" applyBorder="1"/>
    <xf numFmtId="2" fontId="13" fillId="3" borderId="18" xfId="0" applyNumberFormat="1" applyFont="1" applyFill="1" applyBorder="1"/>
    <xf numFmtId="2" fontId="13" fillId="3" borderId="19" xfId="0" applyNumberFormat="1" applyFont="1" applyFill="1" applyBorder="1"/>
    <xf numFmtId="2" fontId="13" fillId="3" borderId="16" xfId="0" applyNumberFormat="1" applyFont="1" applyFill="1" applyBorder="1"/>
    <xf numFmtId="2" fontId="13" fillId="3" borderId="17" xfId="0" applyNumberFormat="1" applyFont="1" applyFill="1" applyBorder="1"/>
    <xf numFmtId="2" fontId="13" fillId="3" borderId="27" xfId="0" applyNumberFormat="1" applyFont="1" applyFill="1" applyBorder="1"/>
    <xf numFmtId="2" fontId="13" fillId="3" borderId="26" xfId="0" applyNumberFormat="1" applyFont="1" applyFill="1" applyBorder="1" applyAlignment="1">
      <alignment horizontal="right"/>
    </xf>
    <xf numFmtId="0" fontId="13" fillId="3" borderId="31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9" fillId="3" borderId="31" xfId="0" applyFont="1" applyFill="1" applyBorder="1" applyAlignment="1">
      <alignment horizontal="right"/>
    </xf>
    <xf numFmtId="2" fontId="9" fillId="3" borderId="43" xfId="0" applyNumberFormat="1" applyFont="1" applyFill="1" applyBorder="1" applyAlignment="1">
      <alignment horizontal="right"/>
    </xf>
    <xf numFmtId="9" fontId="5" fillId="4" borderId="22" xfId="1" applyFont="1" applyFill="1" applyBorder="1"/>
    <xf numFmtId="9" fontId="10" fillId="4" borderId="22" xfId="1" applyFont="1" applyFill="1" applyBorder="1"/>
    <xf numFmtId="9" fontId="10" fillId="4" borderId="24" xfId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13" fillId="3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9" fontId="10" fillId="0" borderId="0" xfId="1" applyFont="1" applyFill="1" applyBorder="1"/>
    <xf numFmtId="0" fontId="0" fillId="0" borderId="0" xfId="0" applyBorder="1" applyAlignment="1">
      <alignment horizontal="left"/>
    </xf>
    <xf numFmtId="9" fontId="5" fillId="4" borderId="38" xfId="1" applyFont="1" applyFill="1" applyBorder="1"/>
    <xf numFmtId="9" fontId="10" fillId="4" borderId="42" xfId="1" applyFont="1" applyFill="1" applyBorder="1"/>
    <xf numFmtId="0" fontId="10" fillId="4" borderId="38" xfId="0" applyFont="1" applyFill="1" applyBorder="1" applyAlignment="1">
      <alignment horizontal="right"/>
    </xf>
    <xf numFmtId="9" fontId="5" fillId="4" borderId="42" xfId="1" applyFont="1" applyFill="1" applyBorder="1"/>
    <xf numFmtId="9" fontId="5" fillId="4" borderId="23" xfId="1" applyFont="1" applyFill="1" applyBorder="1" applyAlignment="1">
      <alignment horizontal="center"/>
    </xf>
    <xf numFmtId="9" fontId="5" fillId="4" borderId="24" xfId="1" applyFont="1" applyFill="1" applyBorder="1" applyAlignment="1">
      <alignment horizontal="center"/>
    </xf>
    <xf numFmtId="0" fontId="13" fillId="3" borderId="18" xfId="0" applyFont="1" applyFill="1" applyBorder="1" applyAlignment="1">
      <alignment horizontal="right"/>
    </xf>
    <xf numFmtId="2" fontId="9" fillId="3" borderId="36" xfId="0" applyNumberFormat="1" applyFont="1" applyFill="1" applyBorder="1"/>
    <xf numFmtId="2" fontId="0" fillId="0" borderId="0" xfId="0" applyNumberFormat="1"/>
    <xf numFmtId="2" fontId="9" fillId="0" borderId="0" xfId="0" applyNumberFormat="1" applyFont="1"/>
    <xf numFmtId="0" fontId="3" fillId="2" borderId="37" xfId="0" applyFont="1" applyFill="1" applyBorder="1" applyAlignment="1">
      <alignment horizontal="left"/>
    </xf>
    <xf numFmtId="2" fontId="13" fillId="3" borderId="19" xfId="0" applyNumberFormat="1" applyFont="1" applyFill="1" applyBorder="1" applyAlignment="1">
      <alignment horizontal="center"/>
    </xf>
    <xf numFmtId="2" fontId="13" fillId="3" borderId="26" xfId="0" applyNumberFormat="1" applyFont="1" applyFill="1" applyBorder="1"/>
    <xf numFmtId="2" fontId="9" fillId="3" borderId="26" xfId="0" applyNumberFormat="1" applyFont="1" applyFill="1" applyBorder="1"/>
    <xf numFmtId="2" fontId="13" fillId="3" borderId="16" xfId="0" applyNumberFormat="1" applyFont="1" applyFill="1" applyBorder="1" applyAlignment="1">
      <alignment horizontal="center"/>
    </xf>
    <xf numFmtId="2" fontId="13" fillId="3" borderId="27" xfId="0" applyNumberFormat="1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  <xf numFmtId="2" fontId="13" fillId="3" borderId="43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9" fontId="8" fillId="4" borderId="6" xfId="1" applyFont="1" applyFill="1" applyBorder="1"/>
    <xf numFmtId="0" fontId="8" fillId="4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/>
    <xf numFmtId="0" fontId="5" fillId="2" borderId="6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9" fontId="3" fillId="4" borderId="50" xfId="1" applyFont="1" applyFill="1" applyBorder="1"/>
    <xf numFmtId="9" fontId="8" fillId="4" borderId="24" xfId="1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10" fillId="4" borderId="23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right"/>
    </xf>
    <xf numFmtId="2" fontId="5" fillId="4" borderId="23" xfId="0" applyNumberFormat="1" applyFont="1" applyFill="1" applyBorder="1"/>
    <xf numFmtId="2" fontId="5" fillId="4" borderId="22" xfId="0" applyNumberFormat="1" applyFont="1" applyFill="1" applyBorder="1"/>
    <xf numFmtId="2" fontId="5" fillId="4" borderId="24" xfId="0" applyNumberFormat="1" applyFont="1" applyFill="1" applyBorder="1"/>
    <xf numFmtId="2" fontId="10" fillId="4" borderId="23" xfId="0" applyNumberFormat="1" applyFont="1" applyFill="1" applyBorder="1"/>
    <xf numFmtId="2" fontId="10" fillId="4" borderId="22" xfId="0" applyNumberFormat="1" applyFont="1" applyFill="1" applyBorder="1"/>
    <xf numFmtId="2" fontId="10" fillId="4" borderId="24" xfId="0" applyNumberFormat="1" applyFont="1" applyFill="1" applyBorder="1"/>
    <xf numFmtId="0" fontId="5" fillId="4" borderId="23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13" fillId="4" borderId="46" xfId="0" applyFont="1" applyFill="1" applyBorder="1"/>
    <xf numFmtId="9" fontId="5" fillId="4" borderId="6" xfId="1" applyFont="1" applyFill="1" applyBorder="1"/>
    <xf numFmtId="0" fontId="9" fillId="4" borderId="46" xfId="0" applyFont="1" applyFill="1" applyBorder="1"/>
    <xf numFmtId="0" fontId="13" fillId="3" borderId="53" xfId="0" applyFont="1" applyFill="1" applyBorder="1" applyAlignment="1">
      <alignment horizontal="right"/>
    </xf>
    <xf numFmtId="2" fontId="9" fillId="3" borderId="45" xfId="0" applyNumberFormat="1" applyFont="1" applyFill="1" applyBorder="1" applyAlignment="1">
      <alignment horizontal="right"/>
    </xf>
    <xf numFmtId="2" fontId="9" fillId="3" borderId="51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9" fillId="3" borderId="5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right"/>
    </xf>
    <xf numFmtId="0" fontId="9" fillId="3" borderId="36" xfId="0" applyFont="1" applyFill="1" applyBorder="1" applyAlignment="1">
      <alignment horizontal="right"/>
    </xf>
    <xf numFmtId="2" fontId="13" fillId="3" borderId="36" xfId="0" applyNumberFormat="1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2" fontId="13" fillId="3" borderId="45" xfId="0" applyNumberFormat="1" applyFont="1" applyFill="1" applyBorder="1" applyAlignment="1">
      <alignment horizontal="right"/>
    </xf>
    <xf numFmtId="2" fontId="13" fillId="3" borderId="5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2" borderId="6" xfId="0" applyFont="1" applyFill="1" applyBorder="1"/>
    <xf numFmtId="0" fontId="11" fillId="2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1" fillId="2" borderId="57" xfId="0" applyFont="1" applyFill="1" applyBorder="1"/>
    <xf numFmtId="4" fontId="0" fillId="4" borderId="33" xfId="0" applyNumberFormat="1" applyFill="1" applyBorder="1"/>
    <xf numFmtId="4" fontId="9" fillId="4" borderId="26" xfId="0" applyNumberFormat="1" applyFont="1" applyFill="1" applyBorder="1"/>
    <xf numFmtId="4" fontId="0" fillId="4" borderId="33" xfId="0" applyNumberFormat="1" applyFill="1" applyBorder="1" applyAlignment="1">
      <alignment horizontal="center"/>
    </xf>
    <xf numFmtId="4" fontId="5" fillId="4" borderId="6" xfId="0" applyNumberFormat="1" applyFont="1" applyFill="1" applyBorder="1" applyAlignment="1"/>
    <xf numFmtId="4" fontId="8" fillId="4" borderId="6" xfId="0" applyNumberFormat="1" applyFont="1" applyFill="1" applyBorder="1"/>
    <xf numFmtId="4" fontId="13" fillId="4" borderId="33" xfId="0" applyNumberFormat="1" applyFont="1" applyFill="1" applyBorder="1"/>
    <xf numFmtId="4" fontId="9" fillId="4" borderId="33" xfId="0" applyNumberFormat="1" applyFont="1" applyFill="1" applyBorder="1"/>
    <xf numFmtId="4" fontId="13" fillId="4" borderId="34" xfId="0" applyNumberFormat="1" applyFont="1" applyFill="1" applyBorder="1"/>
    <xf numFmtId="4" fontId="9" fillId="4" borderId="34" xfId="0" applyNumberFormat="1" applyFont="1" applyFill="1" applyBorder="1"/>
    <xf numFmtId="4" fontId="3" fillId="4" borderId="6" xfId="0" applyNumberFormat="1" applyFont="1" applyFill="1" applyBorder="1"/>
    <xf numFmtId="4" fontId="13" fillId="3" borderId="19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4" fontId="3" fillId="3" borderId="36" xfId="0" applyNumberFormat="1" applyFont="1" applyFill="1" applyBorder="1" applyAlignment="1">
      <alignment horizontal="right"/>
    </xf>
    <xf numFmtId="4" fontId="9" fillId="3" borderId="18" xfId="0" applyNumberFormat="1" applyFont="1" applyFill="1" applyBorder="1" applyAlignment="1">
      <alignment horizontal="right"/>
    </xf>
    <xf numFmtId="4" fontId="9" fillId="3" borderId="17" xfId="0" applyNumberFormat="1" applyFont="1" applyFill="1" applyBorder="1" applyAlignment="1">
      <alignment horizontal="right"/>
    </xf>
    <xf numFmtId="4" fontId="8" fillId="3" borderId="36" xfId="0" applyNumberFormat="1" applyFont="1" applyFill="1" applyBorder="1" applyAlignment="1">
      <alignment horizontal="right"/>
    </xf>
    <xf numFmtId="4" fontId="9" fillId="3" borderId="19" xfId="0" applyNumberFormat="1" applyFont="1" applyFill="1" applyBorder="1" applyAlignment="1">
      <alignment horizontal="right"/>
    </xf>
    <xf numFmtId="4" fontId="9" fillId="3" borderId="16" xfId="0" applyNumberFormat="1" applyFont="1" applyFill="1" applyBorder="1" applyAlignment="1">
      <alignment horizontal="right"/>
    </xf>
    <xf numFmtId="4" fontId="13" fillId="3" borderId="20" xfId="0" applyNumberFormat="1" applyFont="1" applyFill="1" applyBorder="1" applyAlignment="1">
      <alignment horizontal="right"/>
    </xf>
    <xf numFmtId="4" fontId="13" fillId="3" borderId="21" xfId="0" applyNumberFormat="1" applyFont="1" applyFill="1" applyBorder="1" applyAlignment="1">
      <alignment horizontal="right"/>
    </xf>
    <xf numFmtId="4" fontId="13" fillId="3" borderId="47" xfId="0" applyNumberFormat="1" applyFont="1" applyFill="1" applyBorder="1" applyAlignment="1">
      <alignment horizontal="right"/>
    </xf>
    <xf numFmtId="4" fontId="13" fillId="3" borderId="48" xfId="0" applyNumberFormat="1" applyFont="1" applyFill="1" applyBorder="1" applyAlignment="1">
      <alignment horizontal="right"/>
    </xf>
    <xf numFmtId="4" fontId="3" fillId="3" borderId="49" xfId="0" applyNumberFormat="1" applyFont="1" applyFill="1" applyBorder="1" applyAlignment="1">
      <alignment horizontal="right"/>
    </xf>
    <xf numFmtId="4" fontId="3" fillId="4" borderId="39" xfId="0" applyNumberFormat="1" applyFont="1" applyFill="1" applyBorder="1" applyAlignment="1">
      <alignment horizontal="right"/>
    </xf>
    <xf numFmtId="4" fontId="3" fillId="4" borderId="40" xfId="0" applyNumberFormat="1" applyFont="1" applyFill="1" applyBorder="1" applyAlignment="1">
      <alignment horizontal="right"/>
    </xf>
    <xf numFmtId="4" fontId="3" fillId="4" borderId="24" xfId="0" applyNumberFormat="1" applyFont="1" applyFill="1" applyBorder="1" applyAlignment="1">
      <alignment horizontal="right"/>
    </xf>
    <xf numFmtId="4" fontId="8" fillId="4" borderId="42" xfId="0" applyNumberFormat="1" applyFont="1" applyFill="1" applyBorder="1" applyAlignment="1">
      <alignment horizontal="right"/>
    </xf>
    <xf numFmtId="4" fontId="1" fillId="4" borderId="6" xfId="0" applyNumberFormat="1" applyFont="1" applyFill="1" applyBorder="1"/>
    <xf numFmtId="4" fontId="0" fillId="3" borderId="16" xfId="0" applyNumberFormat="1" applyFill="1" applyBorder="1"/>
    <xf numFmtId="4" fontId="1" fillId="3" borderId="27" xfId="0" applyNumberFormat="1" applyFont="1" applyFill="1" applyBorder="1"/>
    <xf numFmtId="4" fontId="9" fillId="3" borderId="18" xfId="0" applyNumberFormat="1" applyFont="1" applyFill="1" applyBorder="1"/>
    <xf numFmtId="4" fontId="9" fillId="3" borderId="17" xfId="0" applyNumberFormat="1" applyFont="1" applyFill="1" applyBorder="1"/>
    <xf numFmtId="4" fontId="8" fillId="3" borderId="41" xfId="0" applyNumberFormat="1" applyFont="1" applyFill="1" applyBorder="1"/>
    <xf numFmtId="4" fontId="13" fillId="3" borderId="18" xfId="0" applyNumberFormat="1" applyFont="1" applyFill="1" applyBorder="1"/>
    <xf numFmtId="4" fontId="13" fillId="3" borderId="35" xfId="0" applyNumberFormat="1" applyFont="1" applyFill="1" applyBorder="1"/>
    <xf numFmtId="4" fontId="9" fillId="3" borderId="36" xfId="0" applyNumberFormat="1" applyFont="1" applyFill="1" applyBorder="1"/>
    <xf numFmtId="4" fontId="9" fillId="3" borderId="19" xfId="0" applyNumberFormat="1" applyFont="1" applyFill="1" applyBorder="1"/>
    <xf numFmtId="4" fontId="9" fillId="3" borderId="16" xfId="0" applyNumberFormat="1" applyFont="1" applyFill="1" applyBorder="1"/>
    <xf numFmtId="4" fontId="8" fillId="3" borderId="27" xfId="0" applyNumberFormat="1" applyFont="1" applyFill="1" applyBorder="1"/>
    <xf numFmtId="4" fontId="13" fillId="3" borderId="19" xfId="0" applyNumberFormat="1" applyFont="1" applyFill="1" applyBorder="1"/>
    <xf numFmtId="4" fontId="13" fillId="3" borderId="27" xfId="0" applyNumberFormat="1" applyFont="1" applyFill="1" applyBorder="1"/>
    <xf numFmtId="4" fontId="9" fillId="3" borderId="27" xfId="0" applyNumberFormat="1" applyFont="1" applyFill="1" applyBorder="1" applyAlignment="1">
      <alignment horizontal="right"/>
    </xf>
    <xf numFmtId="4" fontId="9" fillId="3" borderId="27" xfId="0" applyNumberFormat="1" applyFont="1" applyFill="1" applyBorder="1"/>
    <xf numFmtId="4" fontId="8" fillId="3" borderId="49" xfId="0" applyNumberFormat="1" applyFont="1" applyFill="1" applyBorder="1"/>
    <xf numFmtId="4" fontId="8" fillId="3" borderId="31" xfId="0" applyNumberFormat="1" applyFont="1" applyFill="1" applyBorder="1"/>
    <xf numFmtId="4" fontId="13" fillId="3" borderId="17" xfId="0" applyNumberFormat="1" applyFont="1" applyFill="1" applyBorder="1"/>
    <xf numFmtId="4" fontId="13" fillId="3" borderId="16" xfId="0" applyNumberFormat="1" applyFont="1" applyFill="1" applyBorder="1"/>
    <xf numFmtId="4" fontId="13" fillId="3" borderId="27" xfId="0" applyNumberFormat="1" applyFont="1" applyFill="1" applyBorder="1" applyAlignment="1">
      <alignment horizontal="right"/>
    </xf>
    <xf numFmtId="4" fontId="13" fillId="3" borderId="21" xfId="0" applyNumberFormat="1" applyFont="1" applyFill="1" applyBorder="1"/>
    <xf numFmtId="4" fontId="1" fillId="3" borderId="51" xfId="0" applyNumberFormat="1" applyFont="1" applyFill="1" applyBorder="1"/>
    <xf numFmtId="4" fontId="9" fillId="3" borderId="44" xfId="0" applyNumberFormat="1" applyFont="1" applyFill="1" applyBorder="1"/>
    <xf numFmtId="4" fontId="9" fillId="3" borderId="20" xfId="0" applyNumberFormat="1" applyFont="1" applyFill="1" applyBorder="1"/>
    <xf numFmtId="4" fontId="9" fillId="3" borderId="45" xfId="0" applyNumberFormat="1" applyFont="1" applyFill="1" applyBorder="1"/>
    <xf numFmtId="4" fontId="9" fillId="3" borderId="48" xfId="0" applyNumberFormat="1" applyFont="1" applyFill="1" applyBorder="1"/>
    <xf numFmtId="4" fontId="8" fillId="3" borderId="52" xfId="0" applyNumberFormat="1" applyFont="1" applyFill="1" applyBorder="1"/>
    <xf numFmtId="4" fontId="13" fillId="3" borderId="47" xfId="0" applyNumberFormat="1" applyFont="1" applyFill="1" applyBorder="1"/>
    <xf numFmtId="4" fontId="13" fillId="3" borderId="49" xfId="0" applyNumberFormat="1" applyFont="1" applyFill="1" applyBorder="1"/>
    <xf numFmtId="4" fontId="9" fillId="3" borderId="49" xfId="0" applyNumberFormat="1" applyFont="1" applyFill="1" applyBorder="1"/>
    <xf numFmtId="4" fontId="3" fillId="4" borderId="23" xfId="0" applyNumberFormat="1" applyFont="1" applyFill="1" applyBorder="1"/>
    <xf numFmtId="4" fontId="3" fillId="4" borderId="24" xfId="0" applyNumberFormat="1" applyFont="1" applyFill="1" applyBorder="1"/>
    <xf numFmtId="4" fontId="8" fillId="4" borderId="23" xfId="0" applyNumberFormat="1" applyFont="1" applyFill="1" applyBorder="1"/>
    <xf numFmtId="4" fontId="8" fillId="4" borderId="8" xfId="0" applyNumberFormat="1" applyFont="1" applyFill="1" applyBorder="1"/>
    <xf numFmtId="4" fontId="3" fillId="4" borderId="42" xfId="0" applyNumberFormat="1" applyFont="1" applyFill="1" applyBorder="1"/>
    <xf numFmtId="4" fontId="8" fillId="4" borderId="24" xfId="0" applyNumberFormat="1" applyFont="1" applyFill="1" applyBorder="1"/>
    <xf numFmtId="4" fontId="0" fillId="4" borderId="34" xfId="0" applyNumberFormat="1" applyFill="1" applyBorder="1"/>
    <xf numFmtId="4" fontId="9" fillId="4" borderId="43" xfId="0" applyNumberFormat="1" applyFont="1" applyFill="1" applyBorder="1"/>
    <xf numFmtId="4" fontId="8" fillId="4" borderId="9" xfId="0" applyNumberFormat="1" applyFont="1" applyFill="1" applyBorder="1"/>
    <xf numFmtId="0" fontId="10" fillId="2" borderId="12" xfId="0" applyFont="1" applyFill="1" applyBorder="1"/>
    <xf numFmtId="9" fontId="3" fillId="4" borderId="13" xfId="1" applyFont="1" applyFill="1" applyBorder="1"/>
    <xf numFmtId="9" fontId="3" fillId="4" borderId="38" xfId="1" applyFont="1" applyFill="1" applyBorder="1"/>
    <xf numFmtId="9" fontId="3" fillId="4" borderId="22" xfId="1" applyFont="1" applyFill="1" applyBorder="1"/>
    <xf numFmtId="9" fontId="8" fillId="4" borderId="42" xfId="1" applyFont="1" applyFill="1" applyBorder="1"/>
    <xf numFmtId="9" fontId="8" fillId="4" borderId="22" xfId="1" applyFont="1" applyFill="1" applyBorder="1"/>
    <xf numFmtId="9" fontId="8" fillId="4" borderId="8" xfId="1" applyFont="1" applyFill="1" applyBorder="1"/>
    <xf numFmtId="9" fontId="3" fillId="4" borderId="8" xfId="1" applyFont="1" applyFill="1" applyBorder="1"/>
    <xf numFmtId="9" fontId="3" fillId="4" borderId="24" xfId="1" applyFont="1" applyFill="1" applyBorder="1"/>
    <xf numFmtId="9" fontId="1" fillId="4" borderId="6" xfId="1" applyFont="1" applyFill="1" applyBorder="1"/>
    <xf numFmtId="9" fontId="8" fillId="4" borderId="8" xfId="1" applyFont="1" applyFill="1" applyBorder="1" applyAlignment="1">
      <alignment horizontal="right"/>
    </xf>
    <xf numFmtId="9" fontId="8" fillId="4" borderId="38" xfId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4" fontId="0" fillId="3" borderId="19" xfId="0" applyNumberFormat="1" applyFill="1" applyBorder="1"/>
    <xf numFmtId="4" fontId="13" fillId="3" borderId="20" xfId="0" applyNumberFormat="1" applyFont="1" applyFill="1" applyBorder="1"/>
    <xf numFmtId="4" fontId="13" fillId="3" borderId="58" xfId="0" applyNumberFormat="1" applyFont="1" applyFill="1" applyBorder="1"/>
    <xf numFmtId="9" fontId="3" fillId="4" borderId="42" xfId="1" applyFont="1" applyFill="1" applyBorder="1" applyAlignment="1">
      <alignment horizontal="right"/>
    </xf>
    <xf numFmtId="2" fontId="13" fillId="3" borderId="10" xfId="0" applyNumberFormat="1" applyFont="1" applyFill="1" applyBorder="1" applyAlignment="1">
      <alignment horizontal="right"/>
    </xf>
    <xf numFmtId="2" fontId="13" fillId="3" borderId="59" xfId="0" applyNumberFormat="1" applyFont="1" applyFill="1" applyBorder="1" applyAlignment="1">
      <alignment horizontal="right"/>
    </xf>
    <xf numFmtId="2" fontId="13" fillId="3" borderId="34" xfId="0" applyNumberFormat="1" applyFont="1" applyFill="1" applyBorder="1" applyAlignment="1">
      <alignment horizontal="right"/>
    </xf>
    <xf numFmtId="2" fontId="13" fillId="3" borderId="33" xfId="0" applyNumberFormat="1" applyFont="1" applyFill="1" applyBorder="1" applyAlignment="1">
      <alignment horizontal="right"/>
    </xf>
    <xf numFmtId="2" fontId="13" fillId="3" borderId="33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right"/>
    </xf>
    <xf numFmtId="2" fontId="9" fillId="3" borderId="59" xfId="0" applyNumberFormat="1" applyFont="1" applyFill="1" applyBorder="1" applyAlignment="1">
      <alignment horizontal="right"/>
    </xf>
    <xf numFmtId="2" fontId="9" fillId="3" borderId="11" xfId="0" applyNumberFormat="1" applyFont="1" applyFill="1" applyBorder="1" applyAlignment="1">
      <alignment horizontal="right"/>
    </xf>
    <xf numFmtId="2" fontId="13" fillId="3" borderId="4" xfId="0" applyNumberFormat="1" applyFont="1" applyFill="1" applyBorder="1" applyAlignment="1">
      <alignment horizontal="right"/>
    </xf>
    <xf numFmtId="2" fontId="13" fillId="3" borderId="37" xfId="0" applyNumberFormat="1" applyFont="1" applyFill="1" applyBorder="1" applyAlignment="1">
      <alignment horizontal="right"/>
    </xf>
    <xf numFmtId="2" fontId="9" fillId="3" borderId="12" xfId="0" applyNumberFormat="1" applyFont="1" applyFill="1" applyBorder="1" applyAlignment="1">
      <alignment horizontal="right"/>
    </xf>
    <xf numFmtId="2" fontId="9" fillId="3" borderId="33" xfId="0" applyNumberFormat="1" applyFont="1" applyFill="1" applyBorder="1" applyAlignment="1">
      <alignment horizontal="right"/>
    </xf>
    <xf numFmtId="2" fontId="9" fillId="3" borderId="34" xfId="0" applyNumberFormat="1" applyFont="1" applyFill="1" applyBorder="1" applyAlignment="1">
      <alignment horizontal="right"/>
    </xf>
    <xf numFmtId="2" fontId="9" fillId="3" borderId="44" xfId="0" applyNumberFormat="1" applyFont="1" applyFill="1" applyBorder="1" applyAlignment="1">
      <alignment horizontal="right"/>
    </xf>
    <xf numFmtId="2" fontId="9" fillId="3" borderId="60" xfId="0" applyNumberFormat="1" applyFont="1" applyFill="1" applyBorder="1" applyAlignment="1">
      <alignment horizontal="right"/>
    </xf>
    <xf numFmtId="0" fontId="0" fillId="0" borderId="4" xfId="0" applyBorder="1"/>
    <xf numFmtId="0" fontId="3" fillId="0" borderId="2" xfId="0" applyFont="1" applyBorder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0" fontId="3" fillId="2" borderId="56" xfId="0" applyFont="1" applyFill="1" applyBorder="1" applyAlignment="1">
      <alignment horizontal="left"/>
    </xf>
    <xf numFmtId="0" fontId="1" fillId="2" borderId="28" xfId="0" applyFont="1" applyFill="1" applyBorder="1"/>
    <xf numFmtId="0" fontId="1" fillId="2" borderId="30" xfId="0" applyFont="1" applyFill="1" applyBorder="1"/>
    <xf numFmtId="0" fontId="1" fillId="2" borderId="29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/>
    <xf numFmtId="2" fontId="10" fillId="4" borderId="6" xfId="0" applyNumberFormat="1" applyFont="1" applyFill="1" applyBorder="1" applyAlignment="1"/>
    <xf numFmtId="164" fontId="5" fillId="4" borderId="6" xfId="1" applyNumberFormat="1" applyFont="1" applyFill="1" applyBorder="1" applyAlignment="1">
      <alignment horizontal="right"/>
    </xf>
    <xf numFmtId="164" fontId="10" fillId="4" borderId="6" xfId="1" applyNumberFormat="1" applyFont="1" applyFill="1" applyBorder="1" applyAlignment="1">
      <alignment horizontal="right"/>
    </xf>
    <xf numFmtId="164" fontId="5" fillId="4" borderId="6" xfId="1" applyNumberFormat="1" applyFont="1" applyFill="1" applyBorder="1" applyAlignment="1"/>
    <xf numFmtId="4" fontId="3" fillId="4" borderId="6" xfId="0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horizontal="center"/>
    </xf>
    <xf numFmtId="4" fontId="1" fillId="3" borderId="32" xfId="0" applyNumberFormat="1" applyFont="1" applyFill="1" applyBorder="1" applyAlignment="1">
      <alignment horizontal="right" vertical="center"/>
    </xf>
    <xf numFmtId="4" fontId="3" fillId="3" borderId="33" xfId="0" applyNumberFormat="1" applyFont="1" applyFill="1" applyBorder="1" applyAlignment="1">
      <alignment horizontal="right" vertical="center"/>
    </xf>
    <xf numFmtId="4" fontId="3" fillId="3" borderId="46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0" fontId="1" fillId="4" borderId="6" xfId="0" applyFont="1" applyFill="1" applyBorder="1"/>
    <xf numFmtId="0" fontId="3" fillId="4" borderId="6" xfId="0" applyFont="1" applyFill="1" applyBorder="1"/>
    <xf numFmtId="0" fontId="8" fillId="4" borderId="6" xfId="0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1"/>
  <sheetViews>
    <sheetView tabSelected="1" workbookViewId="0">
      <selection activeCell="B4" sqref="B4:B6"/>
    </sheetView>
  </sheetViews>
  <sheetFormatPr defaultRowHeight="15" x14ac:dyDescent="0.25"/>
  <cols>
    <col min="1" max="1" width="3.140625" customWidth="1"/>
    <col min="2" max="2" width="20.42578125" customWidth="1"/>
    <col min="3" max="3" width="10.28515625" customWidth="1"/>
    <col min="6" max="6" width="9.5703125" bestFit="1" customWidth="1"/>
    <col min="7" max="7" width="10" customWidth="1"/>
    <col min="8" max="8" width="9.140625" style="14"/>
    <col min="11" max="11" width="10.28515625" customWidth="1"/>
    <col min="12" max="12" width="9.85546875" customWidth="1"/>
    <col min="19" max="19" width="10" customWidth="1"/>
  </cols>
  <sheetData>
    <row r="1" spans="2:20" ht="15.75" thickBot="1" x14ac:dyDescent="0.3"/>
    <row r="2" spans="2:20" x14ac:dyDescent="0.25">
      <c r="B2" s="238" t="s">
        <v>53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2:20" ht="15.75" thickBot="1" x14ac:dyDescent="0.3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3"/>
    </row>
    <row r="4" spans="2:20" ht="15.75" thickBot="1" x14ac:dyDescent="0.3">
      <c r="B4" s="247" t="s">
        <v>0</v>
      </c>
      <c r="C4" s="250" t="s">
        <v>54</v>
      </c>
      <c r="D4" s="244" t="s">
        <v>32</v>
      </c>
      <c r="E4" s="245"/>
      <c r="F4" s="245"/>
      <c r="G4" s="245"/>
      <c r="H4" s="245"/>
      <c r="I4" s="245"/>
      <c r="J4" s="245"/>
      <c r="K4" s="245"/>
      <c r="L4" s="245"/>
      <c r="M4" s="246"/>
      <c r="N4" s="244" t="s">
        <v>33</v>
      </c>
      <c r="O4" s="245"/>
      <c r="P4" s="245"/>
      <c r="Q4" s="246"/>
    </row>
    <row r="5" spans="2:20" ht="15.75" thickBot="1" x14ac:dyDescent="0.3">
      <c r="B5" s="248"/>
      <c r="C5" s="251"/>
      <c r="D5" s="212" t="s">
        <v>1</v>
      </c>
      <c r="E5" s="1" t="s">
        <v>2</v>
      </c>
      <c r="F5" s="1" t="s">
        <v>5</v>
      </c>
      <c r="G5" s="1" t="s">
        <v>26</v>
      </c>
      <c r="H5" s="93" t="s">
        <v>4</v>
      </c>
      <c r="I5" s="30" t="s">
        <v>1</v>
      </c>
      <c r="J5" s="1" t="s">
        <v>2</v>
      </c>
      <c r="K5" s="1" t="s">
        <v>3</v>
      </c>
      <c r="L5" s="1" t="s">
        <v>26</v>
      </c>
      <c r="M5" s="93" t="s">
        <v>4</v>
      </c>
      <c r="N5" s="30" t="s">
        <v>6</v>
      </c>
      <c r="O5" s="93" t="s">
        <v>7</v>
      </c>
      <c r="P5" s="30" t="s">
        <v>6</v>
      </c>
      <c r="Q5" s="30" t="s">
        <v>7</v>
      </c>
    </row>
    <row r="6" spans="2:20" ht="15.75" thickBot="1" x14ac:dyDescent="0.3">
      <c r="B6" s="249"/>
      <c r="C6" s="30">
        <v>2017</v>
      </c>
      <c r="D6" s="236" t="s">
        <v>29</v>
      </c>
      <c r="E6" s="236"/>
      <c r="F6" s="236"/>
      <c r="G6" s="236"/>
      <c r="H6" s="237"/>
      <c r="I6" s="234">
        <v>2018</v>
      </c>
      <c r="J6" s="234"/>
      <c r="K6" s="234"/>
      <c r="L6" s="234"/>
      <c r="M6" s="235"/>
      <c r="N6" s="236">
        <v>2017</v>
      </c>
      <c r="O6" s="237"/>
      <c r="P6" s="234">
        <v>2018</v>
      </c>
      <c r="Q6" s="235"/>
    </row>
    <row r="7" spans="2:20" x14ac:dyDescent="0.25">
      <c r="B7" s="131" t="s">
        <v>36</v>
      </c>
      <c r="C7" s="319">
        <v>22.85</v>
      </c>
      <c r="D7" s="213">
        <v>22.853999999999999</v>
      </c>
      <c r="E7" s="160">
        <v>0</v>
      </c>
      <c r="F7" s="160">
        <v>0</v>
      </c>
      <c r="G7" s="160">
        <v>0</v>
      </c>
      <c r="H7" s="161">
        <f t="shared" ref="H7:H18" si="0">SUM(D7:G7)</f>
        <v>22.853999999999999</v>
      </c>
      <c r="I7" s="162">
        <v>40.08</v>
      </c>
      <c r="J7" s="163">
        <v>0</v>
      </c>
      <c r="K7" s="163">
        <v>0</v>
      </c>
      <c r="L7" s="163">
        <v>0</v>
      </c>
      <c r="M7" s="164">
        <f t="shared" ref="M7:M18" si="1">SUM(I7:L7)</f>
        <v>40.08</v>
      </c>
      <c r="N7" s="165">
        <v>4.87</v>
      </c>
      <c r="O7" s="166">
        <v>3.67</v>
      </c>
      <c r="P7" s="162">
        <v>5.92</v>
      </c>
      <c r="Q7" s="167">
        <v>4.63</v>
      </c>
    </row>
    <row r="8" spans="2:20" x14ac:dyDescent="0.25">
      <c r="B8" s="73" t="s">
        <v>8</v>
      </c>
      <c r="C8" s="320">
        <v>68.540000000000006</v>
      </c>
      <c r="D8" s="213">
        <v>68.540000000000006</v>
      </c>
      <c r="E8" s="160">
        <v>0</v>
      </c>
      <c r="F8" s="160">
        <v>0</v>
      </c>
      <c r="G8" s="160">
        <v>0</v>
      </c>
      <c r="H8" s="161">
        <f t="shared" ref="H8" si="2">SUM(D8:G8)</f>
        <v>68.540000000000006</v>
      </c>
      <c r="I8" s="168">
        <v>69.387</v>
      </c>
      <c r="J8" s="169">
        <v>0</v>
      </c>
      <c r="K8" s="169">
        <v>0</v>
      </c>
      <c r="L8" s="169">
        <v>0</v>
      </c>
      <c r="M8" s="170">
        <f t="shared" ref="M8" si="3">SUM(I8:L8)</f>
        <v>69.387</v>
      </c>
      <c r="N8" s="171">
        <v>16.39</v>
      </c>
      <c r="O8" s="172">
        <v>14.65</v>
      </c>
      <c r="P8" s="148">
        <v>15.202999999999999</v>
      </c>
      <c r="Q8" s="173">
        <v>13.557</v>
      </c>
    </row>
    <row r="9" spans="2:20" x14ac:dyDescent="0.25">
      <c r="B9" s="73" t="s">
        <v>37</v>
      </c>
      <c r="C9" s="320">
        <v>1.99</v>
      </c>
      <c r="D9" s="213">
        <v>1.9910000000000001</v>
      </c>
      <c r="E9" s="160">
        <v>0</v>
      </c>
      <c r="F9" s="160">
        <v>0</v>
      </c>
      <c r="G9" s="160">
        <v>0</v>
      </c>
      <c r="H9" s="161">
        <f t="shared" ref="H9" si="4">SUM(D9:G9)</f>
        <v>1.9910000000000001</v>
      </c>
      <c r="I9" s="168">
        <v>2.0339999999999998</v>
      </c>
      <c r="J9" s="169">
        <v>0</v>
      </c>
      <c r="K9" s="169">
        <v>0</v>
      </c>
      <c r="L9" s="169">
        <v>0</v>
      </c>
      <c r="M9" s="170">
        <f t="shared" ref="M9" si="5">SUM(I9:L9)</f>
        <v>2.0339999999999998</v>
      </c>
      <c r="N9" s="171">
        <v>0.317</v>
      </c>
      <c r="O9" s="172">
        <v>0.253</v>
      </c>
      <c r="P9" s="168">
        <v>0.50600000000000001</v>
      </c>
      <c r="Q9" s="174">
        <v>0.40500000000000003</v>
      </c>
    </row>
    <row r="10" spans="2:20" x14ac:dyDescent="0.25">
      <c r="B10" s="73" t="s">
        <v>38</v>
      </c>
      <c r="C10" s="320">
        <v>1.74</v>
      </c>
      <c r="D10" s="213">
        <v>1.736</v>
      </c>
      <c r="E10" s="160">
        <v>0</v>
      </c>
      <c r="F10" s="160">
        <v>0</v>
      </c>
      <c r="G10" s="160">
        <v>0</v>
      </c>
      <c r="H10" s="161">
        <f t="shared" si="0"/>
        <v>1.736</v>
      </c>
      <c r="I10" s="168">
        <v>0.95299999999999996</v>
      </c>
      <c r="J10" s="169">
        <v>0</v>
      </c>
      <c r="K10" s="169">
        <v>0</v>
      </c>
      <c r="L10" s="169">
        <v>0</v>
      </c>
      <c r="M10" s="175">
        <f t="shared" si="1"/>
        <v>0.95299999999999996</v>
      </c>
      <c r="N10" s="171">
        <v>2.9590000000000001</v>
      </c>
      <c r="O10" s="172">
        <v>1.111</v>
      </c>
      <c r="P10" s="168">
        <v>2.4929999999999999</v>
      </c>
      <c r="Q10" s="173">
        <v>0.63100000000000001</v>
      </c>
    </row>
    <row r="11" spans="2:20" x14ac:dyDescent="0.25">
      <c r="B11" s="73" t="s">
        <v>39</v>
      </c>
      <c r="C11" s="320">
        <v>6.14</v>
      </c>
      <c r="D11" s="213">
        <v>6.14</v>
      </c>
      <c r="E11" s="160">
        <v>0</v>
      </c>
      <c r="F11" s="160">
        <v>0</v>
      </c>
      <c r="G11" s="160">
        <v>0</v>
      </c>
      <c r="H11" s="161">
        <f t="shared" si="0"/>
        <v>6.14</v>
      </c>
      <c r="I11" s="168">
        <v>4.7510000000000003</v>
      </c>
      <c r="J11" s="169">
        <v>0</v>
      </c>
      <c r="K11" s="169">
        <v>0</v>
      </c>
      <c r="L11" s="169">
        <v>0</v>
      </c>
      <c r="M11" s="176">
        <f t="shared" si="1"/>
        <v>4.7510000000000003</v>
      </c>
      <c r="N11" s="171">
        <v>0.54</v>
      </c>
      <c r="O11" s="172">
        <v>4.4999999999999998E-2</v>
      </c>
      <c r="P11" s="168">
        <v>0.626</v>
      </c>
      <c r="Q11" s="174">
        <v>8.1000000000000003E-2</v>
      </c>
      <c r="T11" s="71"/>
    </row>
    <row r="12" spans="2:20" x14ac:dyDescent="0.25">
      <c r="B12" s="73" t="s">
        <v>40</v>
      </c>
      <c r="C12" s="320">
        <v>0.46</v>
      </c>
      <c r="D12" s="213">
        <v>0.45600000000000002</v>
      </c>
      <c r="E12" s="160">
        <v>0</v>
      </c>
      <c r="F12" s="160">
        <v>0</v>
      </c>
      <c r="G12" s="160">
        <v>0</v>
      </c>
      <c r="H12" s="161">
        <f t="shared" si="0"/>
        <v>0.45600000000000002</v>
      </c>
      <c r="I12" s="148">
        <v>0</v>
      </c>
      <c r="J12" s="149">
        <v>0</v>
      </c>
      <c r="K12" s="149">
        <v>0</v>
      </c>
      <c r="L12" s="149">
        <v>0</v>
      </c>
      <c r="M12" s="176">
        <f t="shared" si="1"/>
        <v>0</v>
      </c>
      <c r="N12" s="171">
        <v>0.56999999999999995</v>
      </c>
      <c r="O12" s="172">
        <v>0.27400000000000002</v>
      </c>
      <c r="P12" s="148">
        <v>0</v>
      </c>
      <c r="Q12" s="173">
        <v>0</v>
      </c>
    </row>
    <row r="13" spans="2:20" x14ac:dyDescent="0.25">
      <c r="B13" s="73" t="s">
        <v>41</v>
      </c>
      <c r="C13" s="320">
        <v>33.229999999999997</v>
      </c>
      <c r="D13" s="213">
        <v>31.568000000000001</v>
      </c>
      <c r="E13" s="160">
        <v>1.661</v>
      </c>
      <c r="F13" s="160">
        <v>0</v>
      </c>
      <c r="G13" s="160">
        <v>0</v>
      </c>
      <c r="H13" s="161">
        <f t="shared" si="0"/>
        <v>33.228999999999999</v>
      </c>
      <c r="I13" s="168">
        <v>37.28</v>
      </c>
      <c r="J13" s="169">
        <v>0.37</v>
      </c>
      <c r="K13" s="169">
        <v>0</v>
      </c>
      <c r="L13" s="169">
        <v>0</v>
      </c>
      <c r="M13" s="170">
        <f t="shared" si="1"/>
        <v>37.65</v>
      </c>
      <c r="N13" s="171">
        <v>3.1070000000000002</v>
      </c>
      <c r="O13" s="172">
        <v>2.5680000000000001</v>
      </c>
      <c r="P13" s="168">
        <v>5.1120000000000001</v>
      </c>
      <c r="Q13" s="174">
        <v>4.3760000000000003</v>
      </c>
    </row>
    <row r="14" spans="2:20" x14ac:dyDescent="0.25">
      <c r="B14" s="73" t="s">
        <v>42</v>
      </c>
      <c r="C14" s="321">
        <v>1.24</v>
      </c>
      <c r="D14" s="165">
        <v>1.24</v>
      </c>
      <c r="E14" s="177">
        <v>0</v>
      </c>
      <c r="F14" s="177">
        <v>0</v>
      </c>
      <c r="G14" s="177">
        <v>0</v>
      </c>
      <c r="H14" s="161">
        <f t="shared" si="0"/>
        <v>1.24</v>
      </c>
      <c r="I14" s="168">
        <v>0.88800000000000001</v>
      </c>
      <c r="J14" s="169">
        <v>0</v>
      </c>
      <c r="K14" s="169">
        <v>0</v>
      </c>
      <c r="L14" s="169">
        <v>0</v>
      </c>
      <c r="M14" s="170">
        <f t="shared" si="1"/>
        <v>0.88800000000000001</v>
      </c>
      <c r="N14" s="171">
        <v>0.21</v>
      </c>
      <c r="O14" s="172">
        <v>0.2</v>
      </c>
      <c r="P14" s="168">
        <v>0.215</v>
      </c>
      <c r="Q14" s="174">
        <v>0.21</v>
      </c>
    </row>
    <row r="15" spans="2:20" x14ac:dyDescent="0.25">
      <c r="B15" s="73" t="s">
        <v>43</v>
      </c>
      <c r="C15" s="320">
        <v>924.12</v>
      </c>
      <c r="D15" s="142">
        <v>915.81</v>
      </c>
      <c r="E15" s="143">
        <v>8.3140000000000001</v>
      </c>
      <c r="F15" s="143">
        <v>0</v>
      </c>
      <c r="G15" s="143">
        <v>0</v>
      </c>
      <c r="H15" s="161">
        <f t="shared" si="0"/>
        <v>924.12399999999991</v>
      </c>
      <c r="I15" s="168">
        <v>1331.0940000000001</v>
      </c>
      <c r="J15" s="169">
        <v>9.7029999999999994</v>
      </c>
      <c r="K15" s="169">
        <v>0</v>
      </c>
      <c r="L15" s="169">
        <v>0</v>
      </c>
      <c r="M15" s="176">
        <f t="shared" si="1"/>
        <v>1340.797</v>
      </c>
      <c r="N15" s="171">
        <v>71.841999999999999</v>
      </c>
      <c r="O15" s="172">
        <v>67.570999999999998</v>
      </c>
      <c r="P15" s="168">
        <v>129.86600000000001</v>
      </c>
      <c r="Q15" s="174">
        <v>110.229</v>
      </c>
    </row>
    <row r="16" spans="2:20" x14ac:dyDescent="0.25">
      <c r="B16" s="73" t="s">
        <v>44</v>
      </c>
      <c r="C16" s="320">
        <v>52.62</v>
      </c>
      <c r="D16" s="171">
        <v>48.866</v>
      </c>
      <c r="E16" s="178">
        <v>3.7570000000000001</v>
      </c>
      <c r="F16" s="178">
        <v>0</v>
      </c>
      <c r="G16" s="178">
        <v>0</v>
      </c>
      <c r="H16" s="161">
        <f t="shared" si="0"/>
        <v>52.622999999999998</v>
      </c>
      <c r="I16" s="168">
        <v>44.01</v>
      </c>
      <c r="J16" s="169">
        <v>12.555999999999999</v>
      </c>
      <c r="K16" s="169">
        <v>0</v>
      </c>
      <c r="L16" s="169">
        <v>0</v>
      </c>
      <c r="M16" s="170">
        <f t="shared" si="1"/>
        <v>56.565999999999995</v>
      </c>
      <c r="N16" s="142">
        <v>11.1</v>
      </c>
      <c r="O16" s="179">
        <v>9.3000000000000007</v>
      </c>
      <c r="P16" s="148">
        <v>17.561</v>
      </c>
      <c r="Q16" s="174">
        <v>14.26</v>
      </c>
    </row>
    <row r="17" spans="2:21" x14ac:dyDescent="0.25">
      <c r="B17" s="73" t="s">
        <v>45</v>
      </c>
      <c r="C17" s="320">
        <v>33.44</v>
      </c>
      <c r="D17" s="142">
        <v>31.321999999999999</v>
      </c>
      <c r="E17" s="143">
        <v>2.1150000000000002</v>
      </c>
      <c r="F17" s="143">
        <v>0</v>
      </c>
      <c r="G17" s="143">
        <v>0</v>
      </c>
      <c r="H17" s="161">
        <f t="shared" si="0"/>
        <v>33.436999999999998</v>
      </c>
      <c r="I17" s="148">
        <v>54.555999999999997</v>
      </c>
      <c r="J17" s="149">
        <v>1.843</v>
      </c>
      <c r="K17" s="149">
        <v>0</v>
      </c>
      <c r="L17" s="149">
        <v>0</v>
      </c>
      <c r="M17" s="176">
        <f t="shared" si="1"/>
        <v>56.399000000000001</v>
      </c>
      <c r="N17" s="142">
        <v>4.7510000000000003</v>
      </c>
      <c r="O17" s="179">
        <v>3.75</v>
      </c>
      <c r="P17" s="148">
        <v>9.5299999999999994</v>
      </c>
      <c r="Q17" s="173">
        <v>8.2319999999999993</v>
      </c>
      <c r="U17" s="8"/>
    </row>
    <row r="18" spans="2:21" x14ac:dyDescent="0.25">
      <c r="B18" s="22" t="s">
        <v>46</v>
      </c>
      <c r="C18" s="320">
        <v>255.88</v>
      </c>
      <c r="D18" s="214">
        <v>204.91800000000001</v>
      </c>
      <c r="E18" s="180">
        <v>33.628999999999998</v>
      </c>
      <c r="F18" s="180">
        <v>17.329000000000001</v>
      </c>
      <c r="G18" s="180">
        <v>0</v>
      </c>
      <c r="H18" s="181">
        <f t="shared" si="0"/>
        <v>255.876</v>
      </c>
      <c r="I18" s="182">
        <v>211.23500000000001</v>
      </c>
      <c r="J18" s="169">
        <v>40.832000000000001</v>
      </c>
      <c r="K18" s="169">
        <v>30.196000000000002</v>
      </c>
      <c r="L18" s="169">
        <v>0</v>
      </c>
      <c r="M18" s="170">
        <f t="shared" si="1"/>
        <v>282.26300000000003</v>
      </c>
      <c r="N18" s="171">
        <v>45.244999999999997</v>
      </c>
      <c r="O18" s="172">
        <v>33.090000000000003</v>
      </c>
      <c r="P18" s="183">
        <v>53.302</v>
      </c>
      <c r="Q18" s="174">
        <v>40.56</v>
      </c>
    </row>
    <row r="19" spans="2:21" ht="15.75" thickBot="1" x14ac:dyDescent="0.3">
      <c r="B19" s="90" t="s">
        <v>28</v>
      </c>
      <c r="C19" s="322">
        <v>455.9</v>
      </c>
      <c r="D19" s="215">
        <v>273</v>
      </c>
      <c r="E19" s="180">
        <v>22.505000000000003</v>
      </c>
      <c r="F19" s="180">
        <v>3.8980000000000001</v>
      </c>
      <c r="G19" s="180">
        <v>0</v>
      </c>
      <c r="H19" s="181">
        <f>SUM(D19:G19)</f>
        <v>299.40300000000002</v>
      </c>
      <c r="I19" s="184">
        <v>296.86599999999999</v>
      </c>
      <c r="J19" s="185">
        <v>31.905000000000001</v>
      </c>
      <c r="K19" s="185">
        <v>7.0000000000000007E-2</v>
      </c>
      <c r="L19" s="185">
        <v>0</v>
      </c>
      <c r="M19" s="186">
        <v>328.84100000000001</v>
      </c>
      <c r="N19" s="187">
        <v>63.015000000000001</v>
      </c>
      <c r="O19" s="188">
        <v>58.323999999999998</v>
      </c>
      <c r="P19" s="184">
        <v>57.478999999999999</v>
      </c>
      <c r="Q19" s="189">
        <v>54.244</v>
      </c>
    </row>
    <row r="20" spans="2:21" ht="15.75" thickBot="1" x14ac:dyDescent="0.3">
      <c r="B20" s="123" t="s">
        <v>9</v>
      </c>
      <c r="C20" s="317">
        <f>SUM(C7:C19)</f>
        <v>1858.15</v>
      </c>
      <c r="D20" s="190">
        <f t="shared" ref="D20:Q20" si="6">SUM(D7:D19)</f>
        <v>1608.4409999999998</v>
      </c>
      <c r="E20" s="190">
        <f t="shared" si="6"/>
        <v>71.980999999999995</v>
      </c>
      <c r="F20" s="190">
        <f t="shared" si="6"/>
        <v>21.227</v>
      </c>
      <c r="G20" s="190">
        <f t="shared" si="6"/>
        <v>0</v>
      </c>
      <c r="H20" s="191">
        <f t="shared" si="6"/>
        <v>1701.6489999999999</v>
      </c>
      <c r="I20" s="192">
        <f t="shared" si="6"/>
        <v>2093.134</v>
      </c>
      <c r="J20" s="192">
        <f t="shared" si="6"/>
        <v>97.209000000000003</v>
      </c>
      <c r="K20" s="192">
        <f t="shared" si="6"/>
        <v>30.266000000000002</v>
      </c>
      <c r="L20" s="192">
        <f t="shared" si="6"/>
        <v>0</v>
      </c>
      <c r="M20" s="193">
        <f t="shared" si="6"/>
        <v>2220.6089999999999</v>
      </c>
      <c r="N20" s="194">
        <f t="shared" si="6"/>
        <v>224.916</v>
      </c>
      <c r="O20" s="191">
        <f t="shared" si="6"/>
        <v>194.80599999999998</v>
      </c>
      <c r="P20" s="192">
        <f t="shared" si="6"/>
        <v>297.81299999999999</v>
      </c>
      <c r="Q20" s="195">
        <f t="shared" si="6"/>
        <v>251.41499999999999</v>
      </c>
      <c r="R20" s="141">
        <f>SUM(D20:G20)</f>
        <v>1701.6489999999999</v>
      </c>
      <c r="S20" s="136">
        <f>SUM(I20:L20)</f>
        <v>2220.6089999999999</v>
      </c>
    </row>
    <row r="21" spans="2:21" ht="15.75" thickBot="1" x14ac:dyDescent="0.3">
      <c r="B21" s="124" t="s">
        <v>34</v>
      </c>
      <c r="C21" s="318"/>
      <c r="D21" s="200">
        <f>(D20/R20)</f>
        <v>0.94522489655622277</v>
      </c>
      <c r="E21" s="201">
        <f>(E20/R20)</f>
        <v>4.230073299487732E-2</v>
      </c>
      <c r="F21" s="202">
        <f>(F20/R20)</f>
        <v>1.2474370448899862E-2</v>
      </c>
      <c r="G21" s="202">
        <f>(G20/R20)</f>
        <v>0</v>
      </c>
      <c r="H21" s="91"/>
      <c r="I21" s="203">
        <f>(I20/M20)</f>
        <v>0.94259457653283407</v>
      </c>
      <c r="J21" s="204">
        <f>(J20/M20)</f>
        <v>4.3775829063108368E-2</v>
      </c>
      <c r="K21" s="204">
        <f>(K20/M20)</f>
        <v>1.3629594404057628E-2</v>
      </c>
      <c r="L21" s="205">
        <f t="shared" ref="L21" si="7">(L20/P20)</f>
        <v>0</v>
      </c>
      <c r="M21" s="92"/>
      <c r="N21" s="206"/>
      <c r="O21" s="207"/>
      <c r="P21" s="205"/>
      <c r="Q21" s="92"/>
      <c r="R21" s="208">
        <f>SUM(D21:G21)</f>
        <v>1</v>
      </c>
      <c r="S21" s="84">
        <f>SUM(I21:L21)</f>
        <v>1</v>
      </c>
    </row>
    <row r="22" spans="2:21" x14ac:dyDescent="0.25">
      <c r="B22" s="233" t="s">
        <v>55</v>
      </c>
      <c r="C22" s="233"/>
      <c r="D22" s="233"/>
      <c r="E22" s="27"/>
      <c r="F22" s="27"/>
      <c r="G22" s="27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2:21" x14ac:dyDescent="0.25">
      <c r="F23" s="33"/>
    </row>
    <row r="24" spans="2:21" x14ac:dyDescent="0.25">
      <c r="H24"/>
    </row>
    <row r="25" spans="2:21" x14ac:dyDescent="0.25">
      <c r="H25"/>
      <c r="T25" s="8"/>
    </row>
    <row r="26" spans="2:21" x14ac:dyDescent="0.25">
      <c r="H26"/>
    </row>
    <row r="27" spans="2:21" x14ac:dyDescent="0.25">
      <c r="H27"/>
    </row>
    <row r="28" spans="2:21" x14ac:dyDescent="0.25">
      <c r="H28"/>
    </row>
    <row r="29" spans="2:21" x14ac:dyDescent="0.25">
      <c r="H29"/>
    </row>
    <row r="30" spans="2:21" x14ac:dyDescent="0.25">
      <c r="H30"/>
    </row>
    <row r="31" spans="2:21" x14ac:dyDescent="0.25">
      <c r="H31"/>
    </row>
  </sheetData>
  <mergeCells count="10">
    <mergeCell ref="B22:D22"/>
    <mergeCell ref="P6:Q6"/>
    <mergeCell ref="D6:H6"/>
    <mergeCell ref="N6:O6"/>
    <mergeCell ref="B2:Q3"/>
    <mergeCell ref="I6:M6"/>
    <mergeCell ref="D4:M4"/>
    <mergeCell ref="N4:Q4"/>
    <mergeCell ref="B4:B6"/>
    <mergeCell ref="C4:C5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4" sqref="B4:B6"/>
    </sheetView>
  </sheetViews>
  <sheetFormatPr defaultRowHeight="15" x14ac:dyDescent="0.25"/>
  <cols>
    <col min="2" max="2" width="19.85546875" customWidth="1"/>
    <col min="3" max="3" width="11.7109375" customWidth="1"/>
    <col min="4" max="4" width="11.85546875" customWidth="1"/>
    <col min="5" max="5" width="10.85546875" customWidth="1"/>
    <col min="6" max="6" width="9.28515625" customWidth="1"/>
    <col min="7" max="7" width="9.85546875" customWidth="1"/>
    <col min="8" max="8" width="11" customWidth="1"/>
    <col min="9" max="9" width="11.85546875" customWidth="1"/>
    <col min="10" max="10" width="11.5703125" customWidth="1"/>
    <col min="11" max="11" width="10.28515625" customWidth="1"/>
    <col min="12" max="12" width="10.140625" customWidth="1"/>
    <col min="14" max="14" width="10" customWidth="1"/>
  </cols>
  <sheetData>
    <row r="1" spans="2:14" ht="15.75" thickBot="1" x14ac:dyDescent="0.3"/>
    <row r="2" spans="2:14" ht="15" customHeight="1" x14ac:dyDescent="0.25">
      <c r="B2" s="255"/>
      <c r="C2" s="238" t="s">
        <v>47</v>
      </c>
      <c r="D2" s="239"/>
      <c r="E2" s="239"/>
      <c r="F2" s="239"/>
      <c r="G2" s="239"/>
      <c r="H2" s="239"/>
      <c r="I2" s="239"/>
      <c r="J2" s="239"/>
      <c r="K2" s="239"/>
      <c r="L2" s="240"/>
    </row>
    <row r="3" spans="2:14" ht="15.75" customHeight="1" thickBot="1" x14ac:dyDescent="0.3">
      <c r="B3" s="256"/>
      <c r="C3" s="241"/>
      <c r="D3" s="242"/>
      <c r="E3" s="242"/>
      <c r="F3" s="242"/>
      <c r="G3" s="242"/>
      <c r="H3" s="242"/>
      <c r="I3" s="242"/>
      <c r="J3" s="242"/>
      <c r="K3" s="242"/>
      <c r="L3" s="243"/>
    </row>
    <row r="4" spans="2:14" ht="30.75" customHeight="1" x14ac:dyDescent="0.25">
      <c r="B4" s="247" t="s">
        <v>0</v>
      </c>
      <c r="C4" s="259" t="s">
        <v>27</v>
      </c>
      <c r="D4" s="257" t="s">
        <v>35</v>
      </c>
      <c r="E4" s="261" t="s">
        <v>10</v>
      </c>
      <c r="F4" s="261" t="s">
        <v>24</v>
      </c>
      <c r="G4" s="261" t="s">
        <v>4</v>
      </c>
      <c r="H4" s="247" t="s">
        <v>27</v>
      </c>
      <c r="I4" s="257" t="s">
        <v>35</v>
      </c>
      <c r="J4" s="261" t="s">
        <v>10</v>
      </c>
      <c r="K4" s="261" t="s">
        <v>24</v>
      </c>
      <c r="L4" s="250" t="s">
        <v>4</v>
      </c>
    </row>
    <row r="5" spans="2:14" ht="24" customHeight="1" thickBot="1" x14ac:dyDescent="0.3">
      <c r="B5" s="248"/>
      <c r="C5" s="260"/>
      <c r="D5" s="258"/>
      <c r="E5" s="262"/>
      <c r="F5" s="262"/>
      <c r="G5" s="262" t="s">
        <v>4</v>
      </c>
      <c r="H5" s="249"/>
      <c r="I5" s="258"/>
      <c r="J5" s="262"/>
      <c r="K5" s="262"/>
      <c r="L5" s="263" t="s">
        <v>4</v>
      </c>
    </row>
    <row r="6" spans="2:14" ht="15.75" thickBot="1" x14ac:dyDescent="0.3">
      <c r="B6" s="249"/>
      <c r="C6" s="254" t="s">
        <v>29</v>
      </c>
      <c r="D6" s="236"/>
      <c r="E6" s="236"/>
      <c r="F6" s="236"/>
      <c r="G6" s="237"/>
      <c r="H6" s="253">
        <v>2018</v>
      </c>
      <c r="I6" s="234"/>
      <c r="J6" s="234"/>
      <c r="K6" s="234"/>
      <c r="L6" s="235"/>
      <c r="N6" s="11"/>
    </row>
    <row r="7" spans="2:14" x14ac:dyDescent="0.25">
      <c r="B7" s="21" t="s">
        <v>36</v>
      </c>
      <c r="C7" s="142">
        <v>21.27</v>
      </c>
      <c r="D7" s="142">
        <v>1.5840000000000001</v>
      </c>
      <c r="E7" s="143">
        <v>0</v>
      </c>
      <c r="F7" s="143">
        <v>0</v>
      </c>
      <c r="G7" s="144">
        <f t="shared" ref="G7:G18" si="0">SUM(C7:F7)</f>
        <v>22.853999999999999</v>
      </c>
      <c r="H7" s="145">
        <v>36.479999999999997</v>
      </c>
      <c r="I7" s="145">
        <v>3.6</v>
      </c>
      <c r="J7" s="146">
        <v>0</v>
      </c>
      <c r="K7" s="146">
        <v>0</v>
      </c>
      <c r="L7" s="147">
        <f>SUM(H7:K7)</f>
        <v>40.08</v>
      </c>
    </row>
    <row r="8" spans="2:14" x14ac:dyDescent="0.25">
      <c r="B8" s="22" t="s">
        <v>8</v>
      </c>
      <c r="C8" s="142">
        <v>0</v>
      </c>
      <c r="D8" s="143">
        <v>68.540000000000006</v>
      </c>
      <c r="E8" s="143">
        <v>0</v>
      </c>
      <c r="F8" s="143">
        <v>0</v>
      </c>
      <c r="G8" s="144">
        <f t="shared" si="0"/>
        <v>68.540000000000006</v>
      </c>
      <c r="H8" s="148">
        <v>0</v>
      </c>
      <c r="I8" s="149">
        <v>69.387</v>
      </c>
      <c r="J8" s="149">
        <v>0</v>
      </c>
      <c r="K8" s="149">
        <v>0</v>
      </c>
      <c r="L8" s="147">
        <f t="shared" ref="L8:L18" si="1">SUM(H8:K8)</f>
        <v>69.387</v>
      </c>
    </row>
    <row r="9" spans="2:14" x14ac:dyDescent="0.25">
      <c r="B9" s="22" t="s">
        <v>37</v>
      </c>
      <c r="C9" s="142">
        <v>1.9910000000000001</v>
      </c>
      <c r="D9" s="143">
        <v>0</v>
      </c>
      <c r="E9" s="143">
        <v>0</v>
      </c>
      <c r="F9" s="143">
        <v>0</v>
      </c>
      <c r="G9" s="144">
        <f t="shared" si="0"/>
        <v>1.9910000000000001</v>
      </c>
      <c r="H9" s="148">
        <v>2.0339999999999998</v>
      </c>
      <c r="I9" s="149">
        <v>0</v>
      </c>
      <c r="J9" s="149">
        <v>0</v>
      </c>
      <c r="K9" s="149">
        <v>0</v>
      </c>
      <c r="L9" s="147">
        <f t="shared" si="1"/>
        <v>2.0339999999999998</v>
      </c>
    </row>
    <row r="10" spans="2:14" x14ac:dyDescent="0.25">
      <c r="B10" s="22" t="s">
        <v>38</v>
      </c>
      <c r="C10" s="142">
        <v>1.7090000000000001</v>
      </c>
      <c r="D10" s="143">
        <v>0</v>
      </c>
      <c r="E10" s="143">
        <v>2.7E-2</v>
      </c>
      <c r="F10" s="143">
        <v>0</v>
      </c>
      <c r="G10" s="144">
        <f t="shared" si="0"/>
        <v>1.736</v>
      </c>
      <c r="H10" s="148">
        <v>0.75</v>
      </c>
      <c r="I10" s="149">
        <v>0</v>
      </c>
      <c r="J10" s="149">
        <v>0.19900000000000001</v>
      </c>
      <c r="K10" s="149">
        <v>0</v>
      </c>
      <c r="L10" s="147">
        <f t="shared" si="1"/>
        <v>0.94900000000000007</v>
      </c>
    </row>
    <row r="11" spans="2:14" x14ac:dyDescent="0.25">
      <c r="B11" s="22" t="s">
        <v>39</v>
      </c>
      <c r="C11" s="142">
        <v>0</v>
      </c>
      <c r="D11" s="143">
        <v>0</v>
      </c>
      <c r="E11" s="143">
        <v>0</v>
      </c>
      <c r="F11" s="143">
        <v>6.14</v>
      </c>
      <c r="G11" s="144">
        <f t="shared" si="0"/>
        <v>6.14</v>
      </c>
      <c r="H11" s="148">
        <v>0</v>
      </c>
      <c r="I11" s="149">
        <v>4.7510000000000003</v>
      </c>
      <c r="J11" s="149">
        <v>0</v>
      </c>
      <c r="K11" s="149">
        <v>0</v>
      </c>
      <c r="L11" s="147">
        <f t="shared" si="1"/>
        <v>4.7510000000000003</v>
      </c>
    </row>
    <row r="12" spans="2:14" x14ac:dyDescent="0.25">
      <c r="B12" s="22" t="s">
        <v>40</v>
      </c>
      <c r="C12" s="142">
        <v>0.45600000000000002</v>
      </c>
      <c r="D12" s="143">
        <v>0</v>
      </c>
      <c r="E12" s="143">
        <v>0</v>
      </c>
      <c r="F12" s="143">
        <v>0</v>
      </c>
      <c r="G12" s="144">
        <f t="shared" si="0"/>
        <v>0.45600000000000002</v>
      </c>
      <c r="H12" s="148">
        <v>0</v>
      </c>
      <c r="I12" s="149">
        <v>0</v>
      </c>
      <c r="J12" s="149">
        <v>0</v>
      </c>
      <c r="K12" s="149">
        <v>0</v>
      </c>
      <c r="L12" s="147">
        <f t="shared" si="1"/>
        <v>0</v>
      </c>
    </row>
    <row r="13" spans="2:14" x14ac:dyDescent="0.25">
      <c r="B13" s="22" t="s">
        <v>41</v>
      </c>
      <c r="C13" s="142">
        <v>32.896999999999998</v>
      </c>
      <c r="D13" s="143">
        <v>0.33200000000000002</v>
      </c>
      <c r="E13" s="143">
        <v>0</v>
      </c>
      <c r="F13" s="143">
        <v>0</v>
      </c>
      <c r="G13" s="144">
        <f t="shared" si="0"/>
        <v>33.228999999999999</v>
      </c>
      <c r="H13" s="148">
        <v>37.288899999999998</v>
      </c>
      <c r="I13" s="149">
        <v>0.36199999999999999</v>
      </c>
      <c r="J13" s="149">
        <v>0</v>
      </c>
      <c r="K13" s="149">
        <v>0</v>
      </c>
      <c r="L13" s="147">
        <f t="shared" si="1"/>
        <v>37.6509</v>
      </c>
    </row>
    <row r="14" spans="2:14" x14ac:dyDescent="0.25">
      <c r="B14" s="22" t="s">
        <v>42</v>
      </c>
      <c r="C14" s="142">
        <v>1.2</v>
      </c>
      <c r="D14" s="143">
        <v>0.04</v>
      </c>
      <c r="E14" s="143">
        <v>0</v>
      </c>
      <c r="F14" s="143">
        <v>0</v>
      </c>
      <c r="G14" s="144">
        <f t="shared" si="0"/>
        <v>1.24</v>
      </c>
      <c r="H14" s="148">
        <v>0.88800000000000001</v>
      </c>
      <c r="I14" s="149">
        <v>0</v>
      </c>
      <c r="J14" s="149">
        <v>0</v>
      </c>
      <c r="K14" s="149">
        <v>0</v>
      </c>
      <c r="L14" s="147">
        <f t="shared" si="1"/>
        <v>0.88800000000000001</v>
      </c>
    </row>
    <row r="15" spans="2:14" x14ac:dyDescent="0.25">
      <c r="B15" s="22" t="s">
        <v>43</v>
      </c>
      <c r="C15" s="142">
        <v>323.40199999999999</v>
      </c>
      <c r="D15" s="143">
        <v>600.72199999999998</v>
      </c>
      <c r="E15" s="143">
        <v>0</v>
      </c>
      <c r="F15" s="143">
        <v>0</v>
      </c>
      <c r="G15" s="144">
        <f t="shared" si="0"/>
        <v>924.12400000000002</v>
      </c>
      <c r="H15" s="148">
        <v>1091.645</v>
      </c>
      <c r="I15" s="149">
        <v>249.15199999999999</v>
      </c>
      <c r="J15" s="149">
        <v>0</v>
      </c>
      <c r="K15" s="149">
        <v>0</v>
      </c>
      <c r="L15" s="147">
        <f t="shared" si="1"/>
        <v>1340.797</v>
      </c>
    </row>
    <row r="16" spans="2:14" x14ac:dyDescent="0.25">
      <c r="B16" s="22" t="s">
        <v>44</v>
      </c>
      <c r="C16" s="142">
        <v>43.018000000000001</v>
      </c>
      <c r="D16" s="143">
        <v>9.6050000000000004</v>
      </c>
      <c r="E16" s="143">
        <v>0</v>
      </c>
      <c r="F16" s="143">
        <v>0</v>
      </c>
      <c r="G16" s="144">
        <f t="shared" si="0"/>
        <v>52.623000000000005</v>
      </c>
      <c r="H16" s="148">
        <v>16.157</v>
      </c>
      <c r="I16" s="149">
        <v>17.213999999999999</v>
      </c>
      <c r="J16" s="149">
        <v>0</v>
      </c>
      <c r="K16" s="149">
        <v>23.195</v>
      </c>
      <c r="L16" s="147">
        <f t="shared" si="1"/>
        <v>56.565999999999995</v>
      </c>
      <c r="N16" s="8"/>
    </row>
    <row r="17" spans="1:16" x14ac:dyDescent="0.25">
      <c r="B17" s="22" t="s">
        <v>45</v>
      </c>
      <c r="C17" s="150">
        <v>31.311</v>
      </c>
      <c r="D17" s="151">
        <v>2.1259999999999999</v>
      </c>
      <c r="E17" s="151">
        <v>0</v>
      </c>
      <c r="F17" s="151">
        <v>0</v>
      </c>
      <c r="G17" s="144">
        <f t="shared" si="0"/>
        <v>33.436999999999998</v>
      </c>
      <c r="H17" s="148">
        <v>53.692999999999998</v>
      </c>
      <c r="I17" s="149">
        <v>2.706</v>
      </c>
      <c r="J17" s="149">
        <v>0</v>
      </c>
      <c r="K17" s="149">
        <v>0</v>
      </c>
      <c r="L17" s="147">
        <f t="shared" si="1"/>
        <v>56.399000000000001</v>
      </c>
    </row>
    <row r="18" spans="1:16" x14ac:dyDescent="0.25">
      <c r="B18" s="22" t="s">
        <v>46</v>
      </c>
      <c r="C18" s="142">
        <v>148</v>
      </c>
      <c r="D18" s="143">
        <v>60</v>
      </c>
      <c r="E18" s="143">
        <v>48</v>
      </c>
      <c r="F18" s="143">
        <v>0</v>
      </c>
      <c r="G18" s="144">
        <f t="shared" si="0"/>
        <v>256</v>
      </c>
      <c r="H18" s="148">
        <v>154.322</v>
      </c>
      <c r="I18" s="149">
        <v>101.977</v>
      </c>
      <c r="J18" s="149">
        <v>25.963999999999999</v>
      </c>
      <c r="K18" s="149">
        <v>0</v>
      </c>
      <c r="L18" s="147">
        <f t="shared" si="1"/>
        <v>282.26299999999998</v>
      </c>
    </row>
    <row r="19" spans="1:16" ht="15.75" thickBot="1" x14ac:dyDescent="0.3">
      <c r="B19" s="94" t="s">
        <v>28</v>
      </c>
      <c r="C19" s="152">
        <v>123.13</v>
      </c>
      <c r="D19" s="153">
        <v>159.55000000000001</v>
      </c>
      <c r="E19" s="153">
        <v>16.594999999999999</v>
      </c>
      <c r="F19" s="153">
        <v>0</v>
      </c>
      <c r="G19" s="154">
        <f>SUM(C19:F19)</f>
        <v>299.27499999999998</v>
      </c>
      <c r="H19" s="148">
        <v>135.483</v>
      </c>
      <c r="I19" s="149">
        <v>178.67500000000001</v>
      </c>
      <c r="J19" s="149">
        <v>14.683</v>
      </c>
      <c r="K19" s="149">
        <v>0</v>
      </c>
      <c r="L19" s="147">
        <f>SUM(H19:K19)</f>
        <v>328.84100000000001</v>
      </c>
    </row>
    <row r="20" spans="1:16" ht="15.75" thickBot="1" x14ac:dyDescent="0.3">
      <c r="B20" s="122" t="s">
        <v>9</v>
      </c>
      <c r="C20" s="155">
        <f t="shared" ref="C20:L20" si="2">SUM(C7:C19)</f>
        <v>728.3839999999999</v>
      </c>
      <c r="D20" s="156">
        <f t="shared" si="2"/>
        <v>902.49900000000002</v>
      </c>
      <c r="E20" s="156">
        <f t="shared" si="2"/>
        <v>64.622</v>
      </c>
      <c r="F20" s="156">
        <f t="shared" si="2"/>
        <v>6.14</v>
      </c>
      <c r="G20" s="157">
        <f t="shared" si="2"/>
        <v>1701.645</v>
      </c>
      <c r="H20" s="158">
        <f t="shared" si="2"/>
        <v>1528.7409</v>
      </c>
      <c r="I20" s="158">
        <f t="shared" si="2"/>
        <v>627.82400000000007</v>
      </c>
      <c r="J20" s="158">
        <f t="shared" si="2"/>
        <v>40.846000000000004</v>
      </c>
      <c r="K20" s="158">
        <f t="shared" si="2"/>
        <v>23.195</v>
      </c>
      <c r="L20" s="158">
        <f t="shared" si="2"/>
        <v>2220.6059</v>
      </c>
      <c r="M20" s="159">
        <f>SUM(C20:F20)</f>
        <v>1701.645</v>
      </c>
      <c r="N20" s="136">
        <f>SUM(H20:K20)</f>
        <v>2220.6059000000005</v>
      </c>
      <c r="O20" s="71"/>
      <c r="P20" s="72"/>
    </row>
    <row r="21" spans="1:16" ht="15.75" thickBot="1" x14ac:dyDescent="0.3">
      <c r="B21" s="123" t="s">
        <v>31</v>
      </c>
      <c r="C21" s="216">
        <f>(C20/M20)</f>
        <v>0.42804697807121928</v>
      </c>
      <c r="D21" s="36">
        <f>(D20/M20)</f>
        <v>0.53036855513341508</v>
      </c>
      <c r="E21" s="37">
        <f>(E20/M20)</f>
        <v>3.7976193624404624E-2</v>
      </c>
      <c r="F21" s="36">
        <f>(F20/M20)</f>
        <v>3.6082731709610404E-3</v>
      </c>
      <c r="G21" s="38"/>
      <c r="H21" s="209">
        <f>H20/N20</f>
        <v>0.6884341341252852</v>
      </c>
      <c r="I21" s="210">
        <f>I20/N20</f>
        <v>0.28272643966225613</v>
      </c>
      <c r="J21" s="210">
        <f>J20/N20</f>
        <v>1.8394078841274804E-2</v>
      </c>
      <c r="K21" s="210">
        <f>K20/N20</f>
        <v>1.0445347371183692E-2</v>
      </c>
      <c r="L21" s="38"/>
      <c r="M21" s="208">
        <f>SUM(C21:F21)</f>
        <v>1</v>
      </c>
      <c r="N21" s="84">
        <f>SUM(H21:K21)</f>
        <v>0.99999999999999978</v>
      </c>
    </row>
    <row r="22" spans="1:16" x14ac:dyDescent="0.25">
      <c r="A22" s="8"/>
      <c r="B22" s="252" t="s">
        <v>55</v>
      </c>
      <c r="C22" s="252"/>
      <c r="D22" s="252"/>
    </row>
  </sheetData>
  <mergeCells count="16">
    <mergeCell ref="B22:D22"/>
    <mergeCell ref="H6:L6"/>
    <mergeCell ref="B4:B6"/>
    <mergeCell ref="C6:G6"/>
    <mergeCell ref="B2:B3"/>
    <mergeCell ref="C2:L3"/>
    <mergeCell ref="H4:H5"/>
    <mergeCell ref="I4:I5"/>
    <mergeCell ref="C4:C5"/>
    <mergeCell ref="D4:D5"/>
    <mergeCell ref="E4:E5"/>
    <mergeCell ref="L4:L5"/>
    <mergeCell ref="G4:G5"/>
    <mergeCell ref="K4:K5"/>
    <mergeCell ref="F4:F5"/>
    <mergeCell ref="J4:J5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1"/>
  <sheetViews>
    <sheetView workbookViewId="0">
      <selection activeCell="B2" sqref="B2:D5"/>
    </sheetView>
  </sheetViews>
  <sheetFormatPr defaultRowHeight="15" x14ac:dyDescent="0.25"/>
  <cols>
    <col min="4" max="4" width="5.140625" customWidth="1"/>
    <col min="9" max="9" width="10.28515625" customWidth="1"/>
    <col min="10" max="10" width="10.42578125" customWidth="1"/>
    <col min="18" max="18" width="9.5703125" bestFit="1" customWidth="1"/>
  </cols>
  <sheetData>
    <row r="1" spans="2:20" ht="15.75" thickBot="1" x14ac:dyDescent="0.3"/>
    <row r="2" spans="2:20" ht="15.75" x14ac:dyDescent="0.25">
      <c r="B2" s="288" t="s">
        <v>0</v>
      </c>
      <c r="C2" s="289"/>
      <c r="D2" s="290"/>
      <c r="E2" s="271" t="s">
        <v>16</v>
      </c>
      <c r="F2" s="272"/>
      <c r="G2" s="272"/>
      <c r="H2" s="273"/>
      <c r="I2" s="271" t="s">
        <v>48</v>
      </c>
      <c r="J2" s="272"/>
      <c r="K2" s="272"/>
      <c r="L2" s="272"/>
      <c r="M2" s="272"/>
      <c r="N2" s="272"/>
      <c r="O2" s="272"/>
      <c r="P2" s="273"/>
      <c r="Q2" s="55"/>
    </row>
    <row r="3" spans="2:20" ht="16.5" thickBot="1" x14ac:dyDescent="0.3">
      <c r="B3" s="291"/>
      <c r="C3" s="292"/>
      <c r="D3" s="293"/>
      <c r="E3" s="275"/>
      <c r="F3" s="275"/>
      <c r="G3" s="275"/>
      <c r="H3" s="276"/>
      <c r="I3" s="274"/>
      <c r="J3" s="275"/>
      <c r="K3" s="275"/>
      <c r="L3" s="275"/>
      <c r="M3" s="275"/>
      <c r="N3" s="275"/>
      <c r="O3" s="275"/>
      <c r="P3" s="276"/>
      <c r="Q3" s="55"/>
    </row>
    <row r="4" spans="2:20" ht="16.5" thickBot="1" x14ac:dyDescent="0.3">
      <c r="B4" s="291"/>
      <c r="C4" s="292"/>
      <c r="D4" s="293"/>
      <c r="E4" s="89" t="s">
        <v>15</v>
      </c>
      <c r="F4" s="3" t="s">
        <v>14</v>
      </c>
      <c r="G4" s="5" t="s">
        <v>15</v>
      </c>
      <c r="H4" s="4" t="s">
        <v>14</v>
      </c>
      <c r="I4" s="6" t="s">
        <v>51</v>
      </c>
      <c r="J4" s="6" t="s">
        <v>11</v>
      </c>
      <c r="K4" s="6" t="s">
        <v>12</v>
      </c>
      <c r="L4" s="53" t="s">
        <v>13</v>
      </c>
      <c r="M4" s="5" t="s">
        <v>51</v>
      </c>
      <c r="N4" s="5" t="s">
        <v>11</v>
      </c>
      <c r="O4" s="5" t="s">
        <v>12</v>
      </c>
      <c r="P4" s="52" t="s">
        <v>13</v>
      </c>
      <c r="Q4" s="56"/>
      <c r="R4" s="107" t="s">
        <v>29</v>
      </c>
      <c r="S4" s="82">
        <v>2018</v>
      </c>
    </row>
    <row r="5" spans="2:20" ht="16.5" thickBot="1" x14ac:dyDescent="0.3">
      <c r="B5" s="294"/>
      <c r="C5" s="295"/>
      <c r="D5" s="296"/>
      <c r="E5" s="277">
        <v>2017</v>
      </c>
      <c r="F5" s="278"/>
      <c r="G5" s="279">
        <v>2018</v>
      </c>
      <c r="H5" s="280"/>
      <c r="I5" s="281" t="s">
        <v>29</v>
      </c>
      <c r="J5" s="282"/>
      <c r="K5" s="282"/>
      <c r="L5" s="283"/>
      <c r="M5" s="279">
        <v>2018</v>
      </c>
      <c r="N5" s="284"/>
      <c r="O5" s="284"/>
      <c r="P5" s="280"/>
      <c r="Q5" s="56"/>
      <c r="R5" s="108"/>
      <c r="S5" s="110"/>
    </row>
    <row r="6" spans="2:20" x14ac:dyDescent="0.25">
      <c r="B6" s="268" t="s">
        <v>36</v>
      </c>
      <c r="C6" s="269"/>
      <c r="D6" s="270"/>
      <c r="E6" s="69">
        <v>50</v>
      </c>
      <c r="F6" s="118">
        <v>80</v>
      </c>
      <c r="G6" s="119">
        <v>55</v>
      </c>
      <c r="H6" s="120">
        <v>81</v>
      </c>
      <c r="I6" s="39">
        <v>2.6840000000000002</v>
      </c>
      <c r="J6" s="42">
        <v>13.051</v>
      </c>
      <c r="K6" s="42">
        <v>3.5110000000000001</v>
      </c>
      <c r="L6" s="121">
        <v>3.6</v>
      </c>
      <c r="M6" s="18">
        <v>10.84</v>
      </c>
      <c r="N6" s="29">
        <v>8.4</v>
      </c>
      <c r="O6" s="29">
        <v>6.21</v>
      </c>
      <c r="P6" s="70">
        <v>14.63</v>
      </c>
      <c r="Q6" s="58"/>
      <c r="R6" s="137">
        <f>SUM(I6:L6)</f>
        <v>22.846</v>
      </c>
      <c r="S6" s="138">
        <f>SUM(M6:P6)</f>
        <v>40.080000000000005</v>
      </c>
    </row>
    <row r="7" spans="2:20" x14ac:dyDescent="0.25">
      <c r="B7" s="285" t="s">
        <v>8</v>
      </c>
      <c r="C7" s="286"/>
      <c r="D7" s="287"/>
      <c r="E7" s="69">
        <v>7</v>
      </c>
      <c r="F7" s="16">
        <v>8</v>
      </c>
      <c r="G7" s="12">
        <v>7</v>
      </c>
      <c r="H7" s="13">
        <v>7</v>
      </c>
      <c r="I7" s="40">
        <v>0</v>
      </c>
      <c r="J7" s="40">
        <v>0</v>
      </c>
      <c r="K7" s="40">
        <v>0</v>
      </c>
      <c r="L7" s="75">
        <v>68.543000000000006</v>
      </c>
      <c r="M7" s="17">
        <v>0</v>
      </c>
      <c r="N7" s="17">
        <v>0</v>
      </c>
      <c r="O7" s="17">
        <v>0</v>
      </c>
      <c r="P7" s="76">
        <v>69.387</v>
      </c>
      <c r="Q7" s="58"/>
      <c r="R7" s="137">
        <f t="shared" ref="R7:R19" si="0">SUM(I7:L7)</f>
        <v>68.543000000000006</v>
      </c>
      <c r="S7" s="138">
        <f t="shared" ref="S7:S19" si="1">SUM(M7:P7)</f>
        <v>69.387</v>
      </c>
      <c r="T7" s="8"/>
    </row>
    <row r="8" spans="2:20" x14ac:dyDescent="0.25">
      <c r="B8" s="22" t="s">
        <v>37</v>
      </c>
      <c r="C8" s="22"/>
      <c r="D8" s="22"/>
      <c r="E8" s="15">
        <v>20</v>
      </c>
      <c r="F8" s="16">
        <v>23</v>
      </c>
      <c r="G8" s="12">
        <v>17</v>
      </c>
      <c r="H8" s="13">
        <v>21</v>
      </c>
      <c r="I8" s="40">
        <v>0.39800000000000002</v>
      </c>
      <c r="J8" s="41">
        <v>1.415</v>
      </c>
      <c r="K8" s="41">
        <v>0.17799999999999999</v>
      </c>
      <c r="L8" s="43">
        <v>0</v>
      </c>
      <c r="M8" s="17">
        <v>0.48699999999999999</v>
      </c>
      <c r="N8" s="20">
        <v>1.31</v>
      </c>
      <c r="O8" s="20">
        <v>0.23699999999999999</v>
      </c>
      <c r="P8" s="31">
        <v>0</v>
      </c>
      <c r="Q8" s="58"/>
      <c r="R8" s="137">
        <f t="shared" si="0"/>
        <v>1.9910000000000001</v>
      </c>
      <c r="S8" s="138">
        <f t="shared" si="1"/>
        <v>2.0340000000000003</v>
      </c>
    </row>
    <row r="9" spans="2:20" x14ac:dyDescent="0.25">
      <c r="B9" s="285" t="s">
        <v>38</v>
      </c>
      <c r="C9" s="286"/>
      <c r="D9" s="287"/>
      <c r="E9" s="15">
        <v>7</v>
      </c>
      <c r="F9" s="16">
        <v>15</v>
      </c>
      <c r="G9" s="12">
        <v>8</v>
      </c>
      <c r="H9" s="13">
        <v>8</v>
      </c>
      <c r="I9" s="40">
        <v>0.218</v>
      </c>
      <c r="J9" s="41">
        <v>1.518</v>
      </c>
      <c r="K9" s="41">
        <v>0</v>
      </c>
      <c r="L9" s="43">
        <v>0</v>
      </c>
      <c r="M9" s="17">
        <v>8.1000000000000003E-2</v>
      </c>
      <c r="N9" s="20">
        <v>0.872</v>
      </c>
      <c r="O9" s="20">
        <v>0</v>
      </c>
      <c r="P9" s="31">
        <v>0</v>
      </c>
      <c r="Q9" s="58"/>
      <c r="R9" s="137">
        <f t="shared" si="0"/>
        <v>1.736</v>
      </c>
      <c r="S9" s="138">
        <f t="shared" si="1"/>
        <v>0.95299999999999996</v>
      </c>
    </row>
    <row r="10" spans="2:20" x14ac:dyDescent="0.25">
      <c r="B10" s="285" t="s">
        <v>39</v>
      </c>
      <c r="C10" s="286"/>
      <c r="D10" s="287"/>
      <c r="E10" s="15">
        <v>5</v>
      </c>
      <c r="F10" s="16">
        <v>13</v>
      </c>
      <c r="G10" s="12">
        <v>11</v>
      </c>
      <c r="H10" s="13">
        <v>5</v>
      </c>
      <c r="I10" s="40">
        <v>0</v>
      </c>
      <c r="J10" s="41">
        <v>6.14</v>
      </c>
      <c r="K10" s="41">
        <v>0</v>
      </c>
      <c r="L10" s="43">
        <v>0</v>
      </c>
      <c r="M10" s="17">
        <v>0</v>
      </c>
      <c r="N10" s="17">
        <v>0</v>
      </c>
      <c r="O10" s="20">
        <v>2.3559999999999999</v>
      </c>
      <c r="P10" s="31">
        <v>2.395</v>
      </c>
      <c r="Q10" s="58"/>
      <c r="R10" s="137">
        <f t="shared" si="0"/>
        <v>6.14</v>
      </c>
      <c r="S10" s="138">
        <f t="shared" si="1"/>
        <v>4.7509999999999994</v>
      </c>
    </row>
    <row r="11" spans="2:20" x14ac:dyDescent="0.25">
      <c r="B11" s="285" t="s">
        <v>40</v>
      </c>
      <c r="C11" s="286"/>
      <c r="D11" s="287"/>
      <c r="E11" s="15">
        <v>4</v>
      </c>
      <c r="F11" s="16">
        <v>5</v>
      </c>
      <c r="G11" s="12">
        <v>0</v>
      </c>
      <c r="H11" s="13">
        <v>0</v>
      </c>
      <c r="I11" s="40">
        <v>0.45600000000000002</v>
      </c>
      <c r="J11" s="41">
        <v>0</v>
      </c>
      <c r="K11" s="41">
        <v>0</v>
      </c>
      <c r="L11" s="43">
        <v>0</v>
      </c>
      <c r="M11" s="17">
        <v>0</v>
      </c>
      <c r="N11" s="20">
        <v>0</v>
      </c>
      <c r="O11" s="20">
        <v>0</v>
      </c>
      <c r="P11" s="31">
        <v>0</v>
      </c>
      <c r="Q11" s="58"/>
      <c r="R11" s="137">
        <f t="shared" si="0"/>
        <v>0.45600000000000002</v>
      </c>
      <c r="S11" s="138">
        <f t="shared" si="1"/>
        <v>0</v>
      </c>
    </row>
    <row r="12" spans="2:20" x14ac:dyDescent="0.25">
      <c r="B12" s="285" t="s">
        <v>41</v>
      </c>
      <c r="C12" s="286"/>
      <c r="D12" s="287"/>
      <c r="E12" s="15">
        <v>143</v>
      </c>
      <c r="F12" s="16">
        <v>164</v>
      </c>
      <c r="G12" s="12">
        <v>210</v>
      </c>
      <c r="H12" s="13">
        <v>250</v>
      </c>
      <c r="I12" s="74" t="s">
        <v>25</v>
      </c>
      <c r="J12" s="77" t="s">
        <v>25</v>
      </c>
      <c r="K12" s="77" t="s">
        <v>25</v>
      </c>
      <c r="L12" s="78" t="s">
        <v>25</v>
      </c>
      <c r="M12" s="19">
        <v>28.238</v>
      </c>
      <c r="N12" s="24">
        <v>8.6590000000000007</v>
      </c>
      <c r="O12" s="24">
        <v>0.753</v>
      </c>
      <c r="P12" s="25">
        <v>0</v>
      </c>
      <c r="Q12" s="58"/>
      <c r="R12" s="137">
        <f t="shared" si="0"/>
        <v>0</v>
      </c>
      <c r="S12" s="138">
        <f t="shared" si="1"/>
        <v>37.65</v>
      </c>
    </row>
    <row r="13" spans="2:20" x14ac:dyDescent="0.25">
      <c r="B13" s="285" t="s">
        <v>42</v>
      </c>
      <c r="C13" s="286"/>
      <c r="D13" s="287"/>
      <c r="E13" s="15">
        <v>8</v>
      </c>
      <c r="F13" s="16">
        <v>67</v>
      </c>
      <c r="G13" s="12">
        <v>4</v>
      </c>
      <c r="H13" s="13">
        <v>66</v>
      </c>
      <c r="I13" s="40">
        <v>0.33</v>
      </c>
      <c r="J13" s="41">
        <v>0.91</v>
      </c>
      <c r="K13" s="41">
        <v>0</v>
      </c>
      <c r="L13" s="43">
        <v>0</v>
      </c>
      <c r="M13" s="17">
        <v>0.27800000000000002</v>
      </c>
      <c r="N13" s="20">
        <v>0.61</v>
      </c>
      <c r="O13" s="20">
        <v>0</v>
      </c>
      <c r="P13" s="31">
        <v>0</v>
      </c>
      <c r="Q13" s="58"/>
      <c r="R13" s="137">
        <f t="shared" si="0"/>
        <v>1.24</v>
      </c>
      <c r="S13" s="138">
        <f t="shared" si="1"/>
        <v>0.88800000000000001</v>
      </c>
    </row>
    <row r="14" spans="2:20" x14ac:dyDescent="0.25">
      <c r="B14" s="285" t="s">
        <v>43</v>
      </c>
      <c r="C14" s="286"/>
      <c r="D14" s="287"/>
      <c r="E14" s="15">
        <v>509</v>
      </c>
      <c r="F14" s="16">
        <v>722</v>
      </c>
      <c r="G14" s="12">
        <v>1584</v>
      </c>
      <c r="H14" s="13">
        <v>1725</v>
      </c>
      <c r="I14" s="40">
        <v>23.161999999999999</v>
      </c>
      <c r="J14" s="41">
        <v>10.465</v>
      </c>
      <c r="K14" s="41">
        <v>288.70400000000001</v>
      </c>
      <c r="L14" s="43">
        <v>601.79300000000001</v>
      </c>
      <c r="M14" s="17">
        <v>17.927</v>
      </c>
      <c r="N14" s="20">
        <v>26.89</v>
      </c>
      <c r="O14" s="20">
        <v>676.38099999999997</v>
      </c>
      <c r="P14" s="31">
        <v>619.59900000000005</v>
      </c>
      <c r="Q14" s="58"/>
      <c r="R14" s="137">
        <f t="shared" si="0"/>
        <v>924.12400000000002</v>
      </c>
      <c r="S14" s="138">
        <f t="shared" si="1"/>
        <v>1340.797</v>
      </c>
    </row>
    <row r="15" spans="2:20" x14ac:dyDescent="0.25">
      <c r="B15" s="285" t="s">
        <v>44</v>
      </c>
      <c r="C15" s="286"/>
      <c r="D15" s="287"/>
      <c r="E15" s="15">
        <v>67</v>
      </c>
      <c r="F15" s="16">
        <v>83</v>
      </c>
      <c r="G15" s="12">
        <v>66</v>
      </c>
      <c r="H15" s="13">
        <v>86</v>
      </c>
      <c r="I15" s="40">
        <v>3.7320000000000002</v>
      </c>
      <c r="J15" s="41">
        <v>6.1189999999999998</v>
      </c>
      <c r="K15" s="41">
        <v>7.9889999999999999</v>
      </c>
      <c r="L15" s="43">
        <v>34.783000000000001</v>
      </c>
      <c r="M15" s="17">
        <v>0.56599999999999995</v>
      </c>
      <c r="N15" s="20">
        <v>4.5339999999999998</v>
      </c>
      <c r="O15" s="20">
        <v>33.091999999999999</v>
      </c>
      <c r="P15" s="31">
        <v>18.373999999999999</v>
      </c>
      <c r="Q15" s="58"/>
      <c r="R15" s="137">
        <f t="shared" si="0"/>
        <v>52.623000000000005</v>
      </c>
      <c r="S15" s="138">
        <f t="shared" si="1"/>
        <v>56.566000000000003</v>
      </c>
    </row>
    <row r="16" spans="2:20" x14ac:dyDescent="0.25">
      <c r="B16" s="22" t="s">
        <v>45</v>
      </c>
      <c r="C16" s="22"/>
      <c r="D16" s="22"/>
      <c r="E16" s="15">
        <v>76</v>
      </c>
      <c r="F16" s="16">
        <v>176</v>
      </c>
      <c r="G16" s="12">
        <v>77</v>
      </c>
      <c r="H16" s="13">
        <v>146</v>
      </c>
      <c r="I16" s="34">
        <v>5.125</v>
      </c>
      <c r="J16" s="34">
        <v>13.388</v>
      </c>
      <c r="K16" s="34">
        <v>14.923999999999999</v>
      </c>
      <c r="L16" s="44">
        <v>0</v>
      </c>
      <c r="M16" s="19">
        <v>7.883</v>
      </c>
      <c r="N16" s="19">
        <v>16.692</v>
      </c>
      <c r="O16" s="19">
        <v>31.25</v>
      </c>
      <c r="P16" s="32">
        <v>0.57399999999999995</v>
      </c>
      <c r="Q16" s="59"/>
      <c r="R16" s="137">
        <f t="shared" si="0"/>
        <v>33.436999999999998</v>
      </c>
      <c r="S16" s="138">
        <f t="shared" si="1"/>
        <v>56.399000000000001</v>
      </c>
    </row>
    <row r="17" spans="2:20" x14ac:dyDescent="0.25">
      <c r="B17" s="285" t="s">
        <v>46</v>
      </c>
      <c r="C17" s="286"/>
      <c r="D17" s="287"/>
      <c r="E17" s="26">
        <v>125</v>
      </c>
      <c r="F17" s="45">
        <v>130</v>
      </c>
      <c r="G17" s="46">
        <v>176</v>
      </c>
      <c r="H17" s="47">
        <v>195</v>
      </c>
      <c r="I17" s="79" t="s">
        <v>25</v>
      </c>
      <c r="J17" s="79" t="s">
        <v>25</v>
      </c>
      <c r="K17" s="79" t="s">
        <v>25</v>
      </c>
      <c r="L17" s="80" t="s">
        <v>25</v>
      </c>
      <c r="M17" s="28">
        <v>5.64</v>
      </c>
      <c r="N17" s="28">
        <v>45.16</v>
      </c>
      <c r="O17" s="28">
        <v>118.55200000000001</v>
      </c>
      <c r="P17" s="48">
        <v>112.911</v>
      </c>
      <c r="Q17" s="59"/>
      <c r="R17" s="137">
        <f t="shared" si="0"/>
        <v>0</v>
      </c>
      <c r="S17" s="138">
        <f t="shared" si="1"/>
        <v>282.26300000000003</v>
      </c>
    </row>
    <row r="18" spans="2:20" ht="15.75" thickBot="1" x14ac:dyDescent="0.3">
      <c r="B18" s="265" t="s">
        <v>28</v>
      </c>
      <c r="C18" s="266"/>
      <c r="D18" s="267"/>
      <c r="E18" s="26">
        <v>838</v>
      </c>
      <c r="F18" s="111">
        <v>941</v>
      </c>
      <c r="G18" s="46">
        <v>917</v>
      </c>
      <c r="H18" s="115">
        <v>1026</v>
      </c>
      <c r="I18" s="125">
        <v>26.591999999999999</v>
      </c>
      <c r="J18" s="35">
        <v>70.831999999999994</v>
      </c>
      <c r="K18" s="35">
        <v>112.40299999999999</v>
      </c>
      <c r="L18" s="126">
        <v>89.575999999999993</v>
      </c>
      <c r="M18" s="112">
        <v>47.975000000000001</v>
      </c>
      <c r="N18" s="96">
        <v>76.527999999999992</v>
      </c>
      <c r="O18" s="96">
        <v>112.30099999999999</v>
      </c>
      <c r="P18" s="113">
        <v>92.039999999999992</v>
      </c>
      <c r="Q18" s="114"/>
      <c r="R18" s="139">
        <f t="shared" si="0"/>
        <v>299.40300000000002</v>
      </c>
      <c r="S18" s="140">
        <f t="shared" si="1"/>
        <v>328.84399999999994</v>
      </c>
    </row>
    <row r="19" spans="2:20" ht="15.75" thickBot="1" x14ac:dyDescent="0.3">
      <c r="B19" s="297" t="s">
        <v>9</v>
      </c>
      <c r="C19" s="298"/>
      <c r="D19" s="299"/>
      <c r="E19" s="106">
        <f t="shared" ref="E19:P19" si="2">SUM(E6:E18)</f>
        <v>1859</v>
      </c>
      <c r="F19" s="97">
        <f t="shared" si="2"/>
        <v>2427</v>
      </c>
      <c r="G19" s="98">
        <f t="shared" si="2"/>
        <v>3132</v>
      </c>
      <c r="H19" s="99">
        <f t="shared" si="2"/>
        <v>3616</v>
      </c>
      <c r="I19" s="100">
        <f t="shared" si="2"/>
        <v>62.696999999999996</v>
      </c>
      <c r="J19" s="101">
        <f t="shared" si="2"/>
        <v>123.83799999999999</v>
      </c>
      <c r="K19" s="101">
        <f t="shared" si="2"/>
        <v>427.70899999999995</v>
      </c>
      <c r="L19" s="102">
        <f t="shared" si="2"/>
        <v>798.29500000000007</v>
      </c>
      <c r="M19" s="103">
        <f t="shared" si="2"/>
        <v>119.91499999999999</v>
      </c>
      <c r="N19" s="104">
        <f t="shared" si="2"/>
        <v>189.65499999999997</v>
      </c>
      <c r="O19" s="104">
        <f t="shared" si="2"/>
        <v>981.13200000000006</v>
      </c>
      <c r="P19" s="105">
        <f t="shared" si="2"/>
        <v>929.91000000000008</v>
      </c>
      <c r="Q19" s="60"/>
      <c r="R19" s="141">
        <f t="shared" si="0"/>
        <v>1412.539</v>
      </c>
      <c r="S19" s="136">
        <f t="shared" si="1"/>
        <v>2220.6120000000001</v>
      </c>
      <c r="T19" s="8"/>
    </row>
    <row r="20" spans="2:20" ht="15.75" thickBot="1" x14ac:dyDescent="0.3">
      <c r="B20" s="253" t="s">
        <v>31</v>
      </c>
      <c r="C20" s="234"/>
      <c r="D20" s="235"/>
      <c r="E20" s="67"/>
      <c r="F20" s="68"/>
      <c r="G20" s="67"/>
      <c r="H20" s="65"/>
      <c r="I20" s="66">
        <f>I19/R19</f>
        <v>4.4386031111353384E-2</v>
      </c>
      <c r="J20" s="49">
        <f>J19/R19</f>
        <v>8.7670499717175943E-2</v>
      </c>
      <c r="K20" s="49">
        <f>K19/R19</f>
        <v>0.30279447151547673</v>
      </c>
      <c r="L20" s="63">
        <f>L19/R19</f>
        <v>0.56514899765599402</v>
      </c>
      <c r="M20" s="64">
        <f>M19/S19</f>
        <v>5.4000879036950167E-2</v>
      </c>
      <c r="N20" s="50">
        <f>N19/S19</f>
        <v>8.5406635648190662E-2</v>
      </c>
      <c r="O20" s="50">
        <f>O19/S19</f>
        <v>0.44182954969170662</v>
      </c>
      <c r="P20" s="51">
        <f>P19/S19</f>
        <v>0.41876293562315253</v>
      </c>
      <c r="Q20" s="61"/>
      <c r="R20" s="109">
        <f>SUM(I20:L20)</f>
        <v>1</v>
      </c>
      <c r="S20" s="84">
        <f>SUM(M20:P20)</f>
        <v>1</v>
      </c>
      <c r="T20" s="8"/>
    </row>
    <row r="21" spans="2:20" x14ac:dyDescent="0.25">
      <c r="B21" s="264" t="s">
        <v>50</v>
      </c>
      <c r="C21" s="264"/>
      <c r="D21" s="264"/>
      <c r="E21" s="264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57"/>
      <c r="R21" s="62"/>
      <c r="S21" s="81"/>
    </row>
  </sheetData>
  <mergeCells count="21">
    <mergeCell ref="B13:D13"/>
    <mergeCell ref="B19:D19"/>
    <mergeCell ref="B17:D17"/>
    <mergeCell ref="B15:D15"/>
    <mergeCell ref="B14:D14"/>
    <mergeCell ref="B21:E21"/>
    <mergeCell ref="B20:D20"/>
    <mergeCell ref="B18:D18"/>
    <mergeCell ref="B6:D6"/>
    <mergeCell ref="I2:P3"/>
    <mergeCell ref="E5:F5"/>
    <mergeCell ref="G5:H5"/>
    <mergeCell ref="I5:L5"/>
    <mergeCell ref="M5:P5"/>
    <mergeCell ref="E2:H3"/>
    <mergeCell ref="B11:D11"/>
    <mergeCell ref="B10:D10"/>
    <mergeCell ref="B9:D9"/>
    <mergeCell ref="B2:D5"/>
    <mergeCell ref="B12:D12"/>
    <mergeCell ref="B7:D7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workbookViewId="0">
      <selection activeCell="P7" sqref="P7"/>
    </sheetView>
  </sheetViews>
  <sheetFormatPr defaultRowHeight="15" x14ac:dyDescent="0.25"/>
  <cols>
    <col min="2" max="2" width="22.5703125" customWidth="1"/>
  </cols>
  <sheetData>
    <row r="1" spans="2:19" ht="15.75" thickBot="1" x14ac:dyDescent="0.3"/>
    <row r="2" spans="2:19" ht="15.75" customHeight="1" x14ac:dyDescent="0.25">
      <c r="B2" s="300" t="s">
        <v>0</v>
      </c>
      <c r="C2" s="239" t="s">
        <v>49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9" ht="15.75" customHeight="1" thickBot="1" x14ac:dyDescent="0.3">
      <c r="B3" s="30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P3" s="127"/>
    </row>
    <row r="4" spans="2:19" ht="16.5" thickBot="1" x14ac:dyDescent="0.3">
      <c r="B4" s="301"/>
      <c r="C4" s="303" t="s">
        <v>17</v>
      </c>
      <c r="D4" s="278"/>
      <c r="E4" s="277" t="s">
        <v>18</v>
      </c>
      <c r="F4" s="278"/>
      <c r="G4" s="277" t="s">
        <v>19</v>
      </c>
      <c r="H4" s="278"/>
      <c r="I4" s="277" t="s">
        <v>20</v>
      </c>
      <c r="J4" s="278"/>
      <c r="K4" s="277" t="s">
        <v>23</v>
      </c>
      <c r="L4" s="278"/>
      <c r="M4" s="277" t="s">
        <v>22</v>
      </c>
      <c r="N4" s="278"/>
    </row>
    <row r="5" spans="2:19" ht="16.5" thickBot="1" x14ac:dyDescent="0.3">
      <c r="B5" s="302"/>
      <c r="C5" s="3" t="s">
        <v>29</v>
      </c>
      <c r="D5" s="129">
        <v>2018</v>
      </c>
      <c r="E5" s="9" t="s">
        <v>29</v>
      </c>
      <c r="F5" s="10">
        <v>2018</v>
      </c>
      <c r="G5" s="9" t="s">
        <v>29</v>
      </c>
      <c r="H5" s="10">
        <v>2018</v>
      </c>
      <c r="I5" s="9" t="s">
        <v>29</v>
      </c>
      <c r="J5" s="10">
        <v>2018</v>
      </c>
      <c r="K5" s="95" t="s">
        <v>29</v>
      </c>
      <c r="L5" s="10">
        <v>2018</v>
      </c>
      <c r="M5" s="9" t="s">
        <v>29</v>
      </c>
      <c r="N5" s="10">
        <v>2018</v>
      </c>
      <c r="R5" s="83" t="s">
        <v>29</v>
      </c>
      <c r="S5" s="85">
        <v>2018</v>
      </c>
    </row>
    <row r="6" spans="2:19" ht="15.75" thickBot="1" x14ac:dyDescent="0.3">
      <c r="B6" s="128" t="s">
        <v>36</v>
      </c>
      <c r="C6" s="217">
        <v>1.26</v>
      </c>
      <c r="D6" s="222">
        <v>4.26</v>
      </c>
      <c r="E6" s="217">
        <v>11.372</v>
      </c>
      <c r="F6" s="222">
        <v>22.88</v>
      </c>
      <c r="G6" s="217">
        <v>1.343</v>
      </c>
      <c r="H6" s="222">
        <v>1.92</v>
      </c>
      <c r="I6" s="217">
        <v>2.5089999999999999</v>
      </c>
      <c r="J6" s="222">
        <v>2.25</v>
      </c>
      <c r="K6" s="217">
        <v>2.63</v>
      </c>
      <c r="L6" s="222">
        <v>0.89</v>
      </c>
      <c r="M6" s="217">
        <v>3.7450000000000001</v>
      </c>
      <c r="N6" s="222">
        <v>7.88</v>
      </c>
      <c r="O6" s="71"/>
      <c r="R6" s="132">
        <f>SUM(C6+E6+G6+I6+K6+M6)</f>
        <v>22.858999999999998</v>
      </c>
      <c r="S6" s="133">
        <f>SUM(D6+F6+H6+J6+L6+N6)</f>
        <v>40.080000000000005</v>
      </c>
    </row>
    <row r="7" spans="2:19" ht="15.75" thickBot="1" x14ac:dyDescent="0.3">
      <c r="B7" s="128" t="s">
        <v>8</v>
      </c>
      <c r="C7" s="219">
        <v>0</v>
      </c>
      <c r="D7" s="228">
        <v>0</v>
      </c>
      <c r="E7" s="219">
        <v>0</v>
      </c>
      <c r="F7" s="228">
        <v>0</v>
      </c>
      <c r="G7" s="219">
        <v>0</v>
      </c>
      <c r="H7" s="228">
        <v>0</v>
      </c>
      <c r="I7" s="219">
        <v>0</v>
      </c>
      <c r="J7" s="228">
        <v>0</v>
      </c>
      <c r="K7" s="219">
        <v>68.543000000000006</v>
      </c>
      <c r="L7" s="228">
        <v>69.387</v>
      </c>
      <c r="M7" s="219">
        <v>0</v>
      </c>
      <c r="N7" s="228">
        <v>0</v>
      </c>
      <c r="O7" s="71"/>
      <c r="R7" s="132">
        <f t="shared" ref="R7:R19" si="0">SUM(C7+E7+G7+I7+K7+M7)</f>
        <v>68.543000000000006</v>
      </c>
      <c r="S7" s="133">
        <f t="shared" ref="S7:S19" si="1">SUM(D7+F7+H7+J7+L7+N7)</f>
        <v>69.387</v>
      </c>
    </row>
    <row r="8" spans="2:19" ht="15.75" thickBot="1" x14ac:dyDescent="0.3">
      <c r="B8" s="128" t="s">
        <v>37</v>
      </c>
      <c r="C8" s="220">
        <v>0</v>
      </c>
      <c r="D8" s="224">
        <v>0</v>
      </c>
      <c r="E8" s="220">
        <v>0.20100000000000001</v>
      </c>
      <c r="F8" s="224">
        <v>0</v>
      </c>
      <c r="G8" s="220">
        <v>0.63</v>
      </c>
      <c r="H8" s="224">
        <v>0.27800000000000002</v>
      </c>
      <c r="I8" s="220">
        <v>8.9999999999999993E-3</v>
      </c>
      <c r="J8" s="224">
        <v>7.0000000000000001E-3</v>
      </c>
      <c r="K8" s="220">
        <v>0.63800000000000001</v>
      </c>
      <c r="L8" s="224">
        <v>1.202</v>
      </c>
      <c r="M8" s="220">
        <v>0.51300000000000001</v>
      </c>
      <c r="N8" s="224">
        <v>0.54700000000000004</v>
      </c>
      <c r="O8" s="71"/>
      <c r="P8" s="71"/>
      <c r="R8" s="132">
        <f t="shared" si="0"/>
        <v>1.9910000000000001</v>
      </c>
      <c r="S8" s="133">
        <f t="shared" si="1"/>
        <v>2.0340000000000003</v>
      </c>
    </row>
    <row r="9" spans="2:19" ht="15.75" thickBot="1" x14ac:dyDescent="0.3">
      <c r="B9" s="128" t="s">
        <v>38</v>
      </c>
      <c r="C9" s="220">
        <v>0</v>
      </c>
      <c r="D9" s="229">
        <v>0</v>
      </c>
      <c r="E9" s="220">
        <v>3.3000000000000002E-2</v>
      </c>
      <c r="F9" s="229">
        <v>0</v>
      </c>
      <c r="G9" s="220">
        <v>0</v>
      </c>
      <c r="H9" s="229">
        <v>0</v>
      </c>
      <c r="I9" s="220">
        <v>1.0999999999999999E-2</v>
      </c>
      <c r="J9" s="229">
        <v>1.2E-2</v>
      </c>
      <c r="K9" s="220">
        <v>1.6919999999999999</v>
      </c>
      <c r="L9" s="229">
        <v>0.94099999999999995</v>
      </c>
      <c r="M9" s="220">
        <v>0</v>
      </c>
      <c r="N9" s="229">
        <v>0</v>
      </c>
      <c r="R9" s="132">
        <f t="shared" si="0"/>
        <v>1.736</v>
      </c>
      <c r="S9" s="133">
        <f t="shared" si="1"/>
        <v>0.95299999999999996</v>
      </c>
    </row>
    <row r="10" spans="2:19" ht="15.75" thickBot="1" x14ac:dyDescent="0.3">
      <c r="B10" s="128" t="s">
        <v>39</v>
      </c>
      <c r="C10" s="220">
        <v>0</v>
      </c>
      <c r="D10" s="228">
        <v>0</v>
      </c>
      <c r="E10" s="220">
        <v>0</v>
      </c>
      <c r="F10" s="228">
        <v>0</v>
      </c>
      <c r="G10" s="220">
        <v>0</v>
      </c>
      <c r="H10" s="228">
        <v>0</v>
      </c>
      <c r="I10" s="220">
        <v>0</v>
      </c>
      <c r="J10" s="228">
        <v>0</v>
      </c>
      <c r="K10" s="220">
        <v>6.14</v>
      </c>
      <c r="L10" s="228">
        <v>4.7510000000000003</v>
      </c>
      <c r="M10" s="220">
        <v>0</v>
      </c>
      <c r="N10" s="228">
        <v>0</v>
      </c>
      <c r="R10" s="132">
        <f t="shared" si="0"/>
        <v>6.14</v>
      </c>
      <c r="S10" s="133">
        <f t="shared" si="1"/>
        <v>4.7510000000000003</v>
      </c>
    </row>
    <row r="11" spans="2:19" ht="15.75" thickBot="1" x14ac:dyDescent="0.3">
      <c r="B11" s="128" t="s">
        <v>40</v>
      </c>
      <c r="C11" s="220">
        <v>0</v>
      </c>
      <c r="D11" s="228">
        <v>0</v>
      </c>
      <c r="E11" s="220">
        <v>0.29499999999999998</v>
      </c>
      <c r="F11" s="228">
        <v>0</v>
      </c>
      <c r="G11" s="220">
        <v>0</v>
      </c>
      <c r="H11" s="228">
        <v>0</v>
      </c>
      <c r="I11" s="220">
        <v>3.6999999999999998E-2</v>
      </c>
      <c r="J11" s="228">
        <v>0</v>
      </c>
      <c r="K11" s="220">
        <v>0.124</v>
      </c>
      <c r="L11" s="228">
        <v>0</v>
      </c>
      <c r="M11" s="220">
        <v>0</v>
      </c>
      <c r="N11" s="228">
        <v>0</v>
      </c>
      <c r="R11" s="132">
        <f t="shared" si="0"/>
        <v>0.45599999999999996</v>
      </c>
      <c r="S11" s="133">
        <f t="shared" si="1"/>
        <v>0</v>
      </c>
    </row>
    <row r="12" spans="2:19" ht="15.75" thickBot="1" x14ac:dyDescent="0.3">
      <c r="B12" s="128" t="s">
        <v>41</v>
      </c>
      <c r="C12" s="220">
        <v>0.67</v>
      </c>
      <c r="D12" s="224">
        <v>0.24</v>
      </c>
      <c r="E12" s="220">
        <v>1.994</v>
      </c>
      <c r="F12" s="224">
        <v>2.2719999999999998</v>
      </c>
      <c r="G12" s="220">
        <v>0.33200000000000002</v>
      </c>
      <c r="H12" s="224">
        <v>0.38700000000000001</v>
      </c>
      <c r="I12" s="220">
        <v>18.276</v>
      </c>
      <c r="J12" s="224">
        <v>10.878</v>
      </c>
      <c r="K12" s="220">
        <v>11.63</v>
      </c>
      <c r="L12" s="224">
        <v>19.097000000000001</v>
      </c>
      <c r="M12" s="220">
        <v>0.33200000000000002</v>
      </c>
      <c r="N12" s="224">
        <v>4.78</v>
      </c>
      <c r="R12" s="132">
        <f t="shared" si="0"/>
        <v>33.234000000000002</v>
      </c>
      <c r="S12" s="133">
        <f t="shared" si="1"/>
        <v>37.654000000000003</v>
      </c>
    </row>
    <row r="13" spans="2:19" ht="15.75" thickBot="1" x14ac:dyDescent="0.3">
      <c r="B13" s="128" t="s">
        <v>42</v>
      </c>
      <c r="C13" s="220">
        <v>0</v>
      </c>
      <c r="D13" s="228">
        <v>0</v>
      </c>
      <c r="E13" s="220">
        <v>0.22</v>
      </c>
      <c r="F13" s="228">
        <v>0.23400000000000001</v>
      </c>
      <c r="G13" s="220">
        <v>0.28999999999999998</v>
      </c>
      <c r="H13" s="228">
        <v>0.19500000000000001</v>
      </c>
      <c r="I13" s="220">
        <v>0.04</v>
      </c>
      <c r="J13" s="228">
        <v>4.3999999999999997E-2</v>
      </c>
      <c r="K13" s="220">
        <v>7.0000000000000007E-2</v>
      </c>
      <c r="L13" s="228">
        <v>0</v>
      </c>
      <c r="M13" s="220">
        <v>0.62</v>
      </c>
      <c r="N13" s="228">
        <v>0.41499999999999998</v>
      </c>
      <c r="R13" s="132">
        <f t="shared" si="0"/>
        <v>1.2400000000000002</v>
      </c>
      <c r="S13" s="133">
        <f t="shared" si="1"/>
        <v>0.88800000000000001</v>
      </c>
    </row>
    <row r="14" spans="2:19" ht="15.75" thickBot="1" x14ac:dyDescent="0.3">
      <c r="B14" s="128" t="s">
        <v>43</v>
      </c>
      <c r="C14" s="225">
        <v>91.73</v>
      </c>
      <c r="D14" s="230">
        <v>176.44</v>
      </c>
      <c r="E14" s="225">
        <v>97.415999999999997</v>
      </c>
      <c r="F14" s="230">
        <v>254.751</v>
      </c>
      <c r="G14" s="225">
        <v>0.38500000000000001</v>
      </c>
      <c r="H14" s="230">
        <v>80.447999999999993</v>
      </c>
      <c r="I14" s="225">
        <v>582.149</v>
      </c>
      <c r="J14" s="230">
        <v>509.50299999999999</v>
      </c>
      <c r="K14" s="225">
        <v>128.64099999999999</v>
      </c>
      <c r="L14" s="230">
        <v>294.97500000000002</v>
      </c>
      <c r="M14" s="225">
        <v>23.805</v>
      </c>
      <c r="N14" s="228">
        <v>24.683</v>
      </c>
      <c r="R14" s="132">
        <f t="shared" si="0"/>
        <v>924.12599999999998</v>
      </c>
      <c r="S14" s="133">
        <f t="shared" si="1"/>
        <v>1340.8000000000002</v>
      </c>
    </row>
    <row r="15" spans="2:19" ht="15.75" thickBot="1" x14ac:dyDescent="0.3">
      <c r="B15" s="128" t="s">
        <v>44</v>
      </c>
      <c r="C15" s="226">
        <v>0.69</v>
      </c>
      <c r="D15" s="230">
        <v>2.66</v>
      </c>
      <c r="E15" s="226">
        <v>7.3680000000000003</v>
      </c>
      <c r="F15" s="230">
        <v>16.417000000000002</v>
      </c>
      <c r="G15" s="226">
        <v>3.194</v>
      </c>
      <c r="H15" s="230">
        <v>0.41399999999999998</v>
      </c>
      <c r="I15" s="226">
        <v>14.592000000000001</v>
      </c>
      <c r="J15" s="230">
        <v>8.2870000000000008</v>
      </c>
      <c r="K15" s="226">
        <v>26.774999999999999</v>
      </c>
      <c r="L15" s="230">
        <v>28.792000000000002</v>
      </c>
      <c r="M15" s="226">
        <v>0</v>
      </c>
      <c r="N15" s="228">
        <v>0</v>
      </c>
      <c r="R15" s="132">
        <f t="shared" si="0"/>
        <v>52.619</v>
      </c>
      <c r="S15" s="133">
        <f t="shared" si="1"/>
        <v>56.570000000000007</v>
      </c>
    </row>
    <row r="16" spans="2:19" ht="15.75" thickBot="1" x14ac:dyDescent="0.3">
      <c r="B16" s="128" t="s">
        <v>45</v>
      </c>
      <c r="C16" s="225">
        <v>0.83</v>
      </c>
      <c r="D16" s="230">
        <v>0.94</v>
      </c>
      <c r="E16" s="225">
        <v>8.3179999999999996</v>
      </c>
      <c r="F16" s="231">
        <v>9.4710000000000001</v>
      </c>
      <c r="G16" s="225">
        <v>0.19900000000000001</v>
      </c>
      <c r="H16" s="228">
        <v>0.70499999999999996</v>
      </c>
      <c r="I16" s="225">
        <v>17.436</v>
      </c>
      <c r="J16" s="228">
        <v>25.579000000000001</v>
      </c>
      <c r="K16" s="225">
        <v>6.5140000000000002</v>
      </c>
      <c r="L16" s="231">
        <v>10.542</v>
      </c>
      <c r="M16" s="225">
        <v>0.14399999999999999</v>
      </c>
      <c r="N16" s="228">
        <v>9.1620000000000008</v>
      </c>
      <c r="R16" s="132">
        <f t="shared" si="0"/>
        <v>33.441000000000003</v>
      </c>
      <c r="S16" s="133">
        <f t="shared" si="1"/>
        <v>56.399000000000001</v>
      </c>
    </row>
    <row r="17" spans="2:19" ht="15.75" thickBot="1" x14ac:dyDescent="0.3">
      <c r="B17" s="128" t="s">
        <v>46</v>
      </c>
      <c r="C17" s="221" t="s">
        <v>25</v>
      </c>
      <c r="D17" s="224">
        <v>8.4700000000000006</v>
      </c>
      <c r="E17" s="221" t="s">
        <v>25</v>
      </c>
      <c r="F17" s="228">
        <v>95.97</v>
      </c>
      <c r="G17" s="221" t="s">
        <v>25</v>
      </c>
      <c r="H17" s="228">
        <v>16.940000000000001</v>
      </c>
      <c r="I17" s="221" t="s">
        <v>25</v>
      </c>
      <c r="J17" s="224">
        <v>107.26</v>
      </c>
      <c r="K17" s="221" t="s">
        <v>25</v>
      </c>
      <c r="L17" s="228">
        <v>53.622999999999998</v>
      </c>
      <c r="M17" s="221" t="s">
        <v>25</v>
      </c>
      <c r="N17" s="228">
        <v>0</v>
      </c>
      <c r="O17" s="232"/>
      <c r="R17" s="134" t="s">
        <v>25</v>
      </c>
      <c r="S17" s="133">
        <f t="shared" si="1"/>
        <v>282.26299999999998</v>
      </c>
    </row>
    <row r="18" spans="2:19" ht="15.75" thickBot="1" x14ac:dyDescent="0.3">
      <c r="B18" s="128" t="s">
        <v>28</v>
      </c>
      <c r="C18" s="218">
        <v>13.81</v>
      </c>
      <c r="D18" s="223">
        <v>7.15</v>
      </c>
      <c r="E18" s="218">
        <v>98.222999999999999</v>
      </c>
      <c r="F18" s="228">
        <v>98.4</v>
      </c>
      <c r="G18" s="218">
        <v>5.7839999999999998</v>
      </c>
      <c r="H18" s="227">
        <v>7.8890000000000011</v>
      </c>
      <c r="I18" s="218">
        <v>142.50399999999999</v>
      </c>
      <c r="J18" s="223">
        <v>165.07</v>
      </c>
      <c r="K18" s="218">
        <v>18.809999999999999</v>
      </c>
      <c r="L18" s="224">
        <v>17.850000000000001</v>
      </c>
      <c r="M18" s="218">
        <v>20.271000000000001</v>
      </c>
      <c r="N18" s="227">
        <v>32.474000000000004</v>
      </c>
      <c r="R18" s="196">
        <f t="shared" si="0"/>
        <v>299.40200000000004</v>
      </c>
      <c r="S18" s="197">
        <f t="shared" si="1"/>
        <v>328.83300000000003</v>
      </c>
    </row>
    <row r="19" spans="2:19" ht="15.75" thickBot="1" x14ac:dyDescent="0.3">
      <c r="B19" s="130" t="s">
        <v>9</v>
      </c>
      <c r="C19" s="312">
        <f>SUM(C6:C18)</f>
        <v>108.99000000000001</v>
      </c>
      <c r="D19" s="313">
        <f>SUM(D6:D18)</f>
        <v>200.16</v>
      </c>
      <c r="E19" s="312">
        <f t="shared" ref="E19:N19" si="2">SUM(E6:E18)</f>
        <v>225.44</v>
      </c>
      <c r="F19" s="313">
        <f t="shared" si="2"/>
        <v>500.39499999999998</v>
      </c>
      <c r="G19" s="312">
        <f t="shared" si="2"/>
        <v>12.157</v>
      </c>
      <c r="H19" s="313">
        <f t="shared" si="2"/>
        <v>109.17599999999999</v>
      </c>
      <c r="I19" s="312">
        <f t="shared" si="2"/>
        <v>777.56299999999999</v>
      </c>
      <c r="J19" s="313">
        <f t="shared" si="2"/>
        <v>828.88999999999987</v>
      </c>
      <c r="K19" s="312">
        <f t="shared" si="2"/>
        <v>272.20699999999999</v>
      </c>
      <c r="L19" s="313">
        <f t="shared" si="2"/>
        <v>502.05000000000007</v>
      </c>
      <c r="M19" s="312">
        <f t="shared" si="2"/>
        <v>49.43</v>
      </c>
      <c r="N19" s="313">
        <f t="shared" si="2"/>
        <v>79.941000000000003</v>
      </c>
      <c r="O19" s="135">
        <f>SUM(C19+E19+G19+I19+K19+M19)</f>
        <v>1445.787</v>
      </c>
      <c r="P19" s="136">
        <f>SUM(D19+F19+H19+J19+L19+N19)</f>
        <v>2220.6119999999996</v>
      </c>
      <c r="R19" s="159">
        <f t="shared" si="0"/>
        <v>1445.787</v>
      </c>
      <c r="S19" s="198">
        <f t="shared" si="1"/>
        <v>2220.6119999999996</v>
      </c>
    </row>
    <row r="20" spans="2:19" ht="15.75" thickBot="1" x14ac:dyDescent="0.3">
      <c r="B20" s="130" t="s">
        <v>31</v>
      </c>
      <c r="C20" s="314">
        <f>C19/O19</f>
        <v>7.538454834633318E-2</v>
      </c>
      <c r="D20" s="315">
        <f>D19/P19</f>
        <v>9.0137313497360205E-2</v>
      </c>
      <c r="E20" s="316">
        <f>(E19/O19)</f>
        <v>0.15592891622348243</v>
      </c>
      <c r="F20" s="315">
        <f>F19/P19</f>
        <v>0.22534103211186829</v>
      </c>
      <c r="G20" s="316">
        <f>(G19/O19)</f>
        <v>8.4085691737441261E-3</v>
      </c>
      <c r="H20" s="315">
        <f>H19/P19</f>
        <v>4.9164824832073323E-2</v>
      </c>
      <c r="I20" s="316">
        <f>(I19/O19)</f>
        <v>0.53781296968363945</v>
      </c>
      <c r="J20" s="315">
        <f>J19/P19</f>
        <v>0.3732709721464173</v>
      </c>
      <c r="K20" s="316">
        <f>(K19/O19)</f>
        <v>0.18827600469502076</v>
      </c>
      <c r="L20" s="315">
        <f>L19/P19</f>
        <v>0.22608632214902927</v>
      </c>
      <c r="M20" s="316">
        <f>(M19/O19)</f>
        <v>3.4188991877780059E-2</v>
      </c>
      <c r="N20" s="315">
        <f>N19/P19</f>
        <v>3.599953526325176E-2</v>
      </c>
      <c r="O20" s="208">
        <f>SUM(C20+E20+G20+I20+K20+M20)</f>
        <v>1</v>
      </c>
      <c r="P20" s="84">
        <f>SUM(D20+F20+H20+J20+L20+N20)</f>
        <v>1.0000000000000002</v>
      </c>
    </row>
    <row r="21" spans="2:19" x14ac:dyDescent="0.25">
      <c r="B21" s="233" t="s">
        <v>50</v>
      </c>
      <c r="C21" s="233"/>
      <c r="D21" s="233"/>
      <c r="H21" s="11"/>
      <c r="J21" s="11"/>
      <c r="L21" s="11"/>
      <c r="N21" s="11"/>
    </row>
  </sheetData>
  <mergeCells count="9">
    <mergeCell ref="B2:B5"/>
    <mergeCell ref="B21:D21"/>
    <mergeCell ref="C2:N3"/>
    <mergeCell ref="E4:F4"/>
    <mergeCell ref="G4:H4"/>
    <mergeCell ref="I4:J4"/>
    <mergeCell ref="K4:L4"/>
    <mergeCell ref="M4:N4"/>
    <mergeCell ref="C4:D4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workbookViewId="0">
      <selection activeCell="S8" sqref="S8"/>
    </sheetView>
  </sheetViews>
  <sheetFormatPr defaultRowHeight="15" x14ac:dyDescent="0.25"/>
  <cols>
    <col min="2" max="2" width="15.140625" customWidth="1"/>
    <col min="3" max="3" width="4.85546875" customWidth="1"/>
    <col min="4" max="5" width="5.140625" customWidth="1"/>
    <col min="6" max="6" width="5" customWidth="1"/>
    <col min="7" max="7" width="5.140625" customWidth="1"/>
    <col min="8" max="8" width="5" customWidth="1"/>
    <col min="9" max="10" width="5.28515625" customWidth="1"/>
    <col min="11" max="11" width="4.85546875" customWidth="1"/>
    <col min="12" max="13" width="5.140625" customWidth="1"/>
    <col min="14" max="14" width="5.28515625" customWidth="1"/>
    <col min="15" max="15" width="4.85546875" customWidth="1"/>
  </cols>
  <sheetData>
    <row r="1" spans="2:15" ht="15.75" thickBot="1" x14ac:dyDescent="0.3"/>
    <row r="2" spans="2:15" x14ac:dyDescent="0.25">
      <c r="B2" s="310" t="s">
        <v>52</v>
      </c>
      <c r="C2" s="304" t="s">
        <v>30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6"/>
    </row>
    <row r="3" spans="2:15" ht="15.75" thickBot="1" x14ac:dyDescent="0.3">
      <c r="B3" s="311"/>
      <c r="C3" s="30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2:15" ht="15.75" thickBot="1" x14ac:dyDescent="0.3">
      <c r="B4" s="211"/>
      <c r="C4" s="86">
        <v>2006</v>
      </c>
      <c r="D4" s="86">
        <v>2007</v>
      </c>
      <c r="E4" s="86">
        <v>2008</v>
      </c>
      <c r="F4" s="86">
        <v>2009</v>
      </c>
      <c r="G4" s="86">
        <v>2010</v>
      </c>
      <c r="H4" s="86">
        <v>2011</v>
      </c>
      <c r="I4" s="86">
        <v>2012</v>
      </c>
      <c r="J4" s="86">
        <v>2013</v>
      </c>
      <c r="K4" s="86">
        <v>2014</v>
      </c>
      <c r="L4" s="86">
        <v>2015</v>
      </c>
      <c r="M4" s="116">
        <v>2016</v>
      </c>
      <c r="N4" s="116">
        <v>2017</v>
      </c>
      <c r="O4" s="117">
        <v>2018</v>
      </c>
    </row>
    <row r="5" spans="2:15" ht="15.75" thickBot="1" x14ac:dyDescent="0.3">
      <c r="B5" s="88" t="s">
        <v>17</v>
      </c>
      <c r="C5" s="2">
        <v>6</v>
      </c>
      <c r="D5" s="2">
        <v>6</v>
      </c>
      <c r="E5" s="2">
        <v>4</v>
      </c>
      <c r="F5" s="2">
        <v>3</v>
      </c>
      <c r="G5" s="2">
        <v>2</v>
      </c>
      <c r="H5" s="2">
        <v>4</v>
      </c>
      <c r="I5" s="2">
        <v>4</v>
      </c>
      <c r="J5" s="2">
        <v>5</v>
      </c>
      <c r="K5" s="2">
        <v>4</v>
      </c>
      <c r="L5" s="2">
        <v>8</v>
      </c>
      <c r="M5" s="54">
        <v>11</v>
      </c>
      <c r="N5" s="54">
        <v>8</v>
      </c>
      <c r="O5" s="87">
        <v>9</v>
      </c>
    </row>
    <row r="6" spans="2:15" ht="15.75" thickBot="1" x14ac:dyDescent="0.3">
      <c r="B6" s="88" t="s">
        <v>18</v>
      </c>
      <c r="C6" s="2">
        <v>29</v>
      </c>
      <c r="D6" s="2">
        <v>26</v>
      </c>
      <c r="E6" s="2">
        <v>25</v>
      </c>
      <c r="F6" s="2">
        <v>32</v>
      </c>
      <c r="G6" s="2">
        <v>33</v>
      </c>
      <c r="H6" s="2">
        <v>37</v>
      </c>
      <c r="I6" s="2">
        <v>41</v>
      </c>
      <c r="J6" s="2">
        <v>38</v>
      </c>
      <c r="K6" s="2">
        <v>31</v>
      </c>
      <c r="L6" s="2">
        <v>31</v>
      </c>
      <c r="M6" s="54">
        <v>18</v>
      </c>
      <c r="N6" s="54">
        <v>15</v>
      </c>
      <c r="O6" s="87">
        <v>22</v>
      </c>
    </row>
    <row r="7" spans="2:15" ht="15.75" thickBot="1" x14ac:dyDescent="0.3">
      <c r="B7" s="88" t="s">
        <v>19</v>
      </c>
      <c r="C7" s="2">
        <v>11</v>
      </c>
      <c r="D7" s="2">
        <v>13</v>
      </c>
      <c r="E7" s="2">
        <v>10</v>
      </c>
      <c r="F7" s="2">
        <v>8</v>
      </c>
      <c r="G7" s="2">
        <v>7</v>
      </c>
      <c r="H7" s="2">
        <v>7</v>
      </c>
      <c r="I7" s="2">
        <v>3</v>
      </c>
      <c r="J7" s="2">
        <v>3</v>
      </c>
      <c r="K7" s="2">
        <v>2</v>
      </c>
      <c r="L7" s="2">
        <v>3</v>
      </c>
      <c r="M7" s="54">
        <v>3</v>
      </c>
      <c r="N7" s="54">
        <v>1</v>
      </c>
      <c r="O7" s="87">
        <v>5</v>
      </c>
    </row>
    <row r="8" spans="2:15" ht="15.75" thickBot="1" x14ac:dyDescent="0.3">
      <c r="B8" s="88" t="s">
        <v>20</v>
      </c>
      <c r="C8" s="2">
        <v>38</v>
      </c>
      <c r="D8" s="2">
        <v>39</v>
      </c>
      <c r="E8" s="2">
        <v>42</v>
      </c>
      <c r="F8" s="2">
        <v>35</v>
      </c>
      <c r="G8" s="2">
        <v>35</v>
      </c>
      <c r="H8" s="2">
        <v>30</v>
      </c>
      <c r="I8" s="2">
        <v>31</v>
      </c>
      <c r="J8" s="2">
        <v>31</v>
      </c>
      <c r="K8" s="2">
        <v>36</v>
      </c>
      <c r="L8" s="2">
        <v>43</v>
      </c>
      <c r="M8" s="54">
        <v>48</v>
      </c>
      <c r="N8" s="54">
        <v>54</v>
      </c>
      <c r="O8" s="87">
        <v>37</v>
      </c>
    </row>
    <row r="9" spans="2:15" ht="15.75" thickBot="1" x14ac:dyDescent="0.3">
      <c r="B9" s="88" t="s">
        <v>21</v>
      </c>
      <c r="C9" s="2">
        <v>9</v>
      </c>
      <c r="D9" s="2">
        <v>9</v>
      </c>
      <c r="E9" s="2">
        <v>12</v>
      </c>
      <c r="F9" s="2">
        <v>9</v>
      </c>
      <c r="G9" s="2">
        <v>12</v>
      </c>
      <c r="H9" s="2">
        <v>13</v>
      </c>
      <c r="I9" s="2">
        <v>13</v>
      </c>
      <c r="J9" s="2">
        <v>15</v>
      </c>
      <c r="K9" s="2">
        <v>21</v>
      </c>
      <c r="L9" s="2">
        <v>12</v>
      </c>
      <c r="M9" s="54">
        <v>17</v>
      </c>
      <c r="N9" s="54">
        <v>19</v>
      </c>
      <c r="O9" s="87">
        <v>23</v>
      </c>
    </row>
    <row r="10" spans="2:15" ht="15.75" thickBot="1" x14ac:dyDescent="0.3">
      <c r="B10" s="7" t="s">
        <v>22</v>
      </c>
      <c r="C10" s="2">
        <v>7</v>
      </c>
      <c r="D10" s="2">
        <v>7</v>
      </c>
      <c r="E10" s="2">
        <v>7</v>
      </c>
      <c r="F10" s="2">
        <v>13</v>
      </c>
      <c r="G10" s="2">
        <v>11</v>
      </c>
      <c r="H10" s="2">
        <v>9</v>
      </c>
      <c r="I10" s="2">
        <v>8</v>
      </c>
      <c r="J10" s="2">
        <v>8</v>
      </c>
      <c r="K10" s="2">
        <v>6</v>
      </c>
      <c r="L10" s="2">
        <v>3</v>
      </c>
      <c r="M10" s="54">
        <v>3</v>
      </c>
      <c r="N10" s="54">
        <v>3</v>
      </c>
      <c r="O10" s="87">
        <v>4</v>
      </c>
    </row>
    <row r="11" spans="2:15" ht="15.75" thickBot="1" x14ac:dyDescent="0.3">
      <c r="B11" s="199" t="s">
        <v>9</v>
      </c>
      <c r="C11" s="323">
        <f t="shared" ref="C11:H11" si="0">SUM(C5:C10)</f>
        <v>100</v>
      </c>
      <c r="D11" s="323">
        <f t="shared" si="0"/>
        <v>100</v>
      </c>
      <c r="E11" s="323">
        <f t="shared" si="0"/>
        <v>100</v>
      </c>
      <c r="F11" s="323">
        <f t="shared" si="0"/>
        <v>100</v>
      </c>
      <c r="G11" s="323">
        <f t="shared" si="0"/>
        <v>100</v>
      </c>
      <c r="H11" s="323">
        <f t="shared" si="0"/>
        <v>100</v>
      </c>
      <c r="I11" s="323">
        <f t="shared" ref="I11:M11" si="1">SUM(I5:I10)</f>
        <v>100</v>
      </c>
      <c r="J11" s="323">
        <f t="shared" si="1"/>
        <v>100</v>
      </c>
      <c r="K11" s="323">
        <f t="shared" si="1"/>
        <v>100</v>
      </c>
      <c r="L11" s="323">
        <f t="shared" si="1"/>
        <v>100</v>
      </c>
      <c r="M11" s="324">
        <f t="shared" si="1"/>
        <v>100</v>
      </c>
      <c r="N11" s="324">
        <v>100</v>
      </c>
      <c r="O11" s="325">
        <f>SUM(O5:O10)</f>
        <v>100</v>
      </c>
    </row>
    <row r="22" spans="5:5" x14ac:dyDescent="0.25">
      <c r="E22" s="8"/>
    </row>
  </sheetData>
  <mergeCells count="2">
    <mergeCell ref="C2:O3"/>
    <mergeCell ref="B2:B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forg., áll.</vt:lpstr>
      <vt:lpstr>szolg. jell.</vt:lpstr>
      <vt:lpstr>ügyfelek</vt:lpstr>
      <vt:lpstr>ágazati megoszl.</vt:lpstr>
      <vt:lpstr>ág.-i összesítés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2020-03-09T09:47:31Z</cp:lastPrinted>
  <dcterms:created xsi:type="dcterms:W3CDTF">2016-01-14T08:39:02Z</dcterms:created>
  <dcterms:modified xsi:type="dcterms:W3CDTF">2020-03-09T11:20:57Z</dcterms:modified>
</cp:coreProperties>
</file>