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én\Documents\MFSZ\statisztika\2017\"/>
    </mc:Choice>
  </mc:AlternateContent>
  <bookViews>
    <workbookView xWindow="0" yWindow="0" windowWidth="20490" windowHeight="7755"/>
  </bookViews>
  <sheets>
    <sheet name="forg., áll." sheetId="1" r:id="rId1"/>
    <sheet name="szolg. jell." sheetId="2" r:id="rId2"/>
    <sheet name="ügyfelek" sheetId="3" r:id="rId3"/>
    <sheet name="ág.-i összesítés" sheetId="4" r:id="rId4"/>
    <sheet name="ágazati megoszl." sheetId="5" r:id="rId5"/>
  </sheets>
  <calcPr calcId="152511"/>
</workbook>
</file>

<file path=xl/calcChain.xml><?xml version="1.0" encoding="utf-8"?>
<calcChain xmlns="http://schemas.openxmlformats.org/spreadsheetml/2006/main">
  <c r="R21" i="1" l="1"/>
  <c r="Q21" i="1"/>
  <c r="Q19" i="3"/>
  <c r="L21" i="1"/>
  <c r="K21" i="1"/>
  <c r="J21" i="1"/>
  <c r="I21" i="1"/>
  <c r="G21" i="1"/>
  <c r="F21" i="1"/>
  <c r="E21" i="1"/>
  <c r="D21" i="1"/>
  <c r="R20" i="1"/>
  <c r="N21" i="2"/>
  <c r="H21" i="2"/>
  <c r="M21" i="2"/>
  <c r="L21" i="2"/>
  <c r="K21" i="2"/>
  <c r="J21" i="2"/>
  <c r="I21" i="2"/>
  <c r="G21" i="2"/>
  <c r="F21" i="2"/>
  <c r="E21" i="2"/>
  <c r="D21" i="2"/>
  <c r="C21" i="2"/>
  <c r="N19" i="5"/>
  <c r="M19" i="5"/>
  <c r="L19" i="5"/>
  <c r="K19" i="5"/>
  <c r="J19" i="5"/>
  <c r="I19" i="5"/>
  <c r="H19" i="5"/>
  <c r="G19" i="5"/>
  <c r="F19" i="5"/>
  <c r="E19" i="5"/>
  <c r="D19" i="5"/>
  <c r="C19" i="5"/>
  <c r="N19" i="2" l="1"/>
  <c r="N8" i="2"/>
  <c r="H8" i="2"/>
  <c r="H13" i="2"/>
  <c r="H19" i="2"/>
  <c r="I20" i="1" l="1"/>
  <c r="D20" i="1"/>
  <c r="E20" i="1"/>
  <c r="F20" i="1"/>
  <c r="G20" i="1"/>
  <c r="J20" i="1"/>
  <c r="K20" i="1"/>
  <c r="L20" i="1"/>
  <c r="M20" i="1"/>
  <c r="G19" i="3"/>
  <c r="J19" i="3"/>
  <c r="J20" i="3" s="1"/>
  <c r="N19" i="3"/>
  <c r="M19" i="3"/>
  <c r="O19" i="3"/>
  <c r="P19" i="3"/>
  <c r="I19" i="3"/>
  <c r="I20" i="3" s="1"/>
  <c r="K19" i="3"/>
  <c r="K20" i="3" s="1"/>
  <c r="L19" i="3"/>
  <c r="L20" i="3" s="1"/>
  <c r="H19" i="3"/>
  <c r="F19" i="3"/>
  <c r="E19" i="3"/>
  <c r="Q20" i="1" l="1"/>
  <c r="Q20" i="3"/>
  <c r="N20" i="2"/>
  <c r="M20" i="2"/>
  <c r="L20" i="2"/>
  <c r="K20" i="2"/>
  <c r="J20" i="2"/>
  <c r="I20" i="2"/>
  <c r="H20" i="2"/>
  <c r="G20" i="2"/>
  <c r="F20" i="2"/>
  <c r="E20" i="2"/>
  <c r="D20" i="2"/>
  <c r="C20" i="2"/>
  <c r="N18" i="2"/>
  <c r="H17" i="2"/>
  <c r="N20" i="1" l="1"/>
  <c r="O20" i="1"/>
  <c r="P20" i="1"/>
  <c r="N11" i="4" l="1"/>
  <c r="R19" i="3" l="1"/>
  <c r="P20" i="3" l="1"/>
  <c r="N20" i="3"/>
  <c r="O20" i="3"/>
  <c r="M20" i="3"/>
  <c r="N10" i="2"/>
  <c r="N11" i="2"/>
  <c r="N12" i="2"/>
  <c r="N13" i="2"/>
  <c r="N14" i="2"/>
  <c r="N15" i="2"/>
  <c r="N16" i="2"/>
  <c r="N17" i="2"/>
  <c r="N9" i="2"/>
  <c r="R20" i="3" l="1"/>
  <c r="N7" i="2"/>
  <c r="H18" i="2"/>
  <c r="H16" i="2"/>
  <c r="H15" i="2"/>
  <c r="H14" i="2"/>
  <c r="H12" i="2"/>
  <c r="H11" i="2"/>
  <c r="H10" i="2"/>
  <c r="H9" i="2"/>
  <c r="H7" i="2"/>
  <c r="L11" i="4" l="1"/>
  <c r="M11" i="4"/>
  <c r="P19" i="5" l="1"/>
  <c r="O19" i="5"/>
  <c r="I20" i="5" l="1"/>
  <c r="M20" i="5"/>
  <c r="K20" i="5"/>
  <c r="G20" i="5"/>
  <c r="E20" i="5"/>
  <c r="C20" i="5"/>
  <c r="N20" i="5"/>
  <c r="D20" i="5"/>
  <c r="H20" i="5"/>
  <c r="L20" i="5"/>
  <c r="F20" i="5"/>
  <c r="J20" i="5"/>
  <c r="K11" i="4"/>
  <c r="J11" i="4"/>
  <c r="I11" i="4"/>
  <c r="H11" i="4"/>
  <c r="G11" i="4"/>
  <c r="F11" i="4"/>
  <c r="E11" i="4"/>
  <c r="D11" i="4"/>
  <c r="C11" i="4"/>
  <c r="O20" i="5" l="1"/>
  <c r="P20" i="5"/>
</calcChain>
</file>

<file path=xl/sharedStrings.xml><?xml version="1.0" encoding="utf-8"?>
<sst xmlns="http://schemas.openxmlformats.org/spreadsheetml/2006/main" count="167" uniqueCount="59">
  <si>
    <t>Szervezet</t>
  </si>
  <si>
    <t>belföld</t>
  </si>
  <si>
    <t>export</t>
  </si>
  <si>
    <t>import</t>
  </si>
  <si>
    <t>összesen</t>
  </si>
  <si>
    <t xml:space="preserve">import </t>
  </si>
  <si>
    <t>bruttó</t>
  </si>
  <si>
    <t>nettó</t>
  </si>
  <si>
    <t>Díjbeszedő Zrt.</t>
  </si>
  <si>
    <t>Összesen</t>
  </si>
  <si>
    <t xml:space="preserve">                 Faktorált állomány</t>
  </si>
  <si>
    <t>csak nyilvántart.</t>
  </si>
  <si>
    <t>mikro</t>
  </si>
  <si>
    <t>kis</t>
  </si>
  <si>
    <t>közép</t>
  </si>
  <si>
    <t>nagy</t>
  </si>
  <si>
    <t>összes</t>
  </si>
  <si>
    <t>aktív</t>
  </si>
  <si>
    <t>Mezőgazdaság</t>
  </si>
  <si>
    <t>Ipar</t>
  </si>
  <si>
    <t>Építőipar</t>
  </si>
  <si>
    <t>Kereskedelem</t>
  </si>
  <si>
    <t>Szolgáltatások</t>
  </si>
  <si>
    <t>Egyéb</t>
  </si>
  <si>
    <t>Szolgáltatás</t>
  </si>
  <si>
    <t>inv. disc.</t>
  </si>
  <si>
    <t>n.a.</t>
  </si>
  <si>
    <t>cross bord</t>
  </si>
  <si>
    <t>visszkereset</t>
  </si>
  <si>
    <t>visszkereset nélkül</t>
  </si>
  <si>
    <t>kétes köv. vásárlás</t>
  </si>
  <si>
    <t>%-os megoszlás</t>
  </si>
  <si>
    <t>Egyéb faktorok</t>
  </si>
  <si>
    <t>Budapest Bank Zrt.</t>
  </si>
  <si>
    <t>Eurotrade Capital Zrt.</t>
  </si>
  <si>
    <t>GLOBAL Faktor Zrt.</t>
  </si>
  <si>
    <t>Laurus  Zrt.</t>
  </si>
  <si>
    <t>Leszámitolóház Zrt.</t>
  </si>
  <si>
    <t>MagNet Faktor Zrt.</t>
  </si>
  <si>
    <t>Magyar Követeléskezelő Zrt.</t>
  </si>
  <si>
    <t>OTP Bank Nyrt.</t>
  </si>
  <si>
    <t>Raiffeisen Bank Zrt.</t>
  </si>
  <si>
    <t>Takarék Faktorház Zrt.</t>
  </si>
  <si>
    <t>UniCredit Bank Zrt.</t>
  </si>
  <si>
    <t>Ügyfelek száma (db.)</t>
  </si>
  <si>
    <t>2017*</t>
  </si>
  <si>
    <t>2016*</t>
  </si>
  <si>
    <t>Laurus Zrt.</t>
  </si>
  <si>
    <t>* Az adatszolgáltatás nem teljeskörű</t>
  </si>
  <si>
    <t>Teljes forgalom</t>
  </si>
  <si>
    <t>A szolgáltatás iránya szerint*</t>
  </si>
  <si>
    <t>*Az adatszolgáltatás nem teljeskörű</t>
  </si>
  <si>
    <t>A  szolgáltatás iránya szerint*</t>
  </si>
  <si>
    <t xml:space="preserve">                                                        Ágazati  összesítés, % </t>
  </si>
  <si>
    <t xml:space="preserve">A 2017. évi forgalom az ügyfél árbevétele szerint (Mrd. HUF) </t>
  </si>
  <si>
    <t xml:space="preserve">2017.évi faktorált forgalom a szolgáltatás jellege szerint (Mrd. HUF)  </t>
  </si>
  <si>
    <t>s</t>
  </si>
  <si>
    <t xml:space="preserve">A 2017. évi forgalom ágazati megoszlása (Mrd. HUF)*   </t>
  </si>
  <si>
    <t xml:space="preserve">2017. évi faktorált forgalom, faktorált állomány (Mrd. HUF)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</si>
</sst>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67">
    <xf numFmtId="0" fontId="0" fillId="0" borderId="0" xfId="0"/>
    <xf numFmtId="0" fontId="0" fillId="3" borderId="5" xfId="0" applyFill="1" applyBorder="1"/>
    <xf numFmtId="0" fontId="1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0" xfId="0" applyBorder="1"/>
    <xf numFmtId="0" fontId="3" fillId="2" borderId="9" xfId="0" applyFont="1" applyFill="1" applyBorder="1" applyAlignment="1">
      <alignment horizontal="center"/>
    </xf>
    <xf numFmtId="0" fontId="7" fillId="0" borderId="0" xfId="0" applyFont="1"/>
    <xf numFmtId="0" fontId="7" fillId="3" borderId="16" xfId="0" applyFont="1" applyFill="1" applyBorder="1" applyAlignment="1">
      <alignment horizontal="right"/>
    </xf>
    <xf numFmtId="0" fontId="10" fillId="3" borderId="16" xfId="0" applyFont="1" applyFill="1" applyBorder="1" applyAlignment="1">
      <alignment horizontal="right"/>
    </xf>
    <xf numFmtId="2" fontId="7" fillId="3" borderId="16" xfId="0" applyNumberFormat="1" applyFont="1" applyFill="1" applyBorder="1"/>
    <xf numFmtId="2" fontId="7" fillId="3" borderId="15" xfId="0" applyNumberFormat="1" applyFont="1" applyFill="1" applyBorder="1"/>
    <xf numFmtId="2" fontId="7" fillId="3" borderId="16" xfId="0" applyNumberFormat="1" applyFont="1" applyFill="1" applyBorder="1" applyAlignment="1">
      <alignment horizontal="right"/>
    </xf>
    <xf numFmtId="2" fontId="7" fillId="3" borderId="13" xfId="0" applyNumberFormat="1" applyFont="1" applyFill="1" applyBorder="1"/>
    <xf numFmtId="2" fontId="7" fillId="3" borderId="23" xfId="0" applyNumberFormat="1" applyFont="1" applyFill="1" applyBorder="1"/>
    <xf numFmtId="0" fontId="0" fillId="0" borderId="5" xfId="0" applyBorder="1"/>
    <xf numFmtId="0" fontId="7" fillId="0" borderId="0" xfId="0" applyFont="1" applyBorder="1"/>
    <xf numFmtId="2" fontId="7" fillId="3" borderId="15" xfId="0" applyNumberFormat="1" applyFont="1" applyFill="1" applyBorder="1" applyAlignment="1">
      <alignment horizontal="right"/>
    </xf>
    <xf numFmtId="2" fontId="7" fillId="3" borderId="13" xfId="0" applyNumberFormat="1" applyFont="1" applyFill="1" applyBorder="1" applyAlignment="1">
      <alignment horizontal="right"/>
    </xf>
    <xf numFmtId="2" fontId="7" fillId="0" borderId="0" xfId="0" applyNumberFormat="1" applyFont="1" applyBorder="1"/>
    <xf numFmtId="0" fontId="10" fillId="3" borderId="23" xfId="0" applyFont="1" applyFill="1" applyBorder="1" applyAlignment="1">
      <alignment horizontal="right"/>
    </xf>
    <xf numFmtId="0" fontId="10" fillId="0" borderId="0" xfId="0" applyFont="1" applyBorder="1"/>
    <xf numFmtId="2" fontId="7" fillId="3" borderId="23" xfId="0" applyNumberFormat="1" applyFont="1" applyFill="1" applyBorder="1" applyAlignment="1">
      <alignment horizontal="right"/>
    </xf>
    <xf numFmtId="2" fontId="7" fillId="3" borderId="14" xfId="0" applyNumberFormat="1" applyFont="1" applyFill="1" applyBorder="1" applyAlignment="1">
      <alignment horizontal="right"/>
    </xf>
    <xf numFmtId="2" fontId="7" fillId="3" borderId="14" xfId="0" applyNumberFormat="1" applyFont="1" applyFill="1" applyBorder="1"/>
    <xf numFmtId="9" fontId="0" fillId="0" borderId="0" xfId="1" applyFont="1"/>
    <xf numFmtId="2" fontId="10" fillId="3" borderId="16" xfId="0" applyNumberFormat="1" applyFont="1" applyFill="1" applyBorder="1" applyAlignment="1">
      <alignment horizontal="right"/>
    </xf>
    <xf numFmtId="2" fontId="10" fillId="3" borderId="13" xfId="0" applyNumberFormat="1" applyFont="1" applyFill="1" applyBorder="1" applyAlignment="1">
      <alignment horizontal="right"/>
    </xf>
    <xf numFmtId="2" fontId="10" fillId="0" borderId="0" xfId="0" applyNumberFormat="1" applyFont="1" applyBorder="1"/>
    <xf numFmtId="2" fontId="10" fillId="3" borderId="18" xfId="0" applyNumberFormat="1" applyFont="1" applyFill="1" applyBorder="1"/>
    <xf numFmtId="2" fontId="10" fillId="3" borderId="15" xfId="0" applyNumberFormat="1" applyFont="1" applyFill="1" applyBorder="1"/>
    <xf numFmtId="2" fontId="10" fillId="3" borderId="16" xfId="0" applyNumberFormat="1" applyFont="1" applyFill="1" applyBorder="1"/>
    <xf numFmtId="2" fontId="10" fillId="3" borderId="13" xfId="0" applyNumberFormat="1" applyFont="1" applyFill="1" applyBorder="1"/>
    <xf numFmtId="2" fontId="10" fillId="3" borderId="14" xfId="0" applyNumberFormat="1" applyFont="1" applyFill="1" applyBorder="1"/>
    <xf numFmtId="2" fontId="10" fillId="3" borderId="18" xfId="0" applyNumberFormat="1" applyFont="1" applyFill="1" applyBorder="1" applyAlignment="1">
      <alignment horizontal="right"/>
    </xf>
    <xf numFmtId="0" fontId="7" fillId="3" borderId="23" xfId="0" applyFont="1" applyFill="1" applyBorder="1" applyAlignment="1">
      <alignment horizontal="right"/>
    </xf>
    <xf numFmtId="0" fontId="10" fillId="3" borderId="5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9" fontId="10" fillId="0" borderId="0" xfId="1" applyFont="1" applyBorder="1"/>
    <xf numFmtId="9" fontId="7" fillId="0" borderId="0" xfId="1" applyFont="1" applyBorder="1"/>
    <xf numFmtId="0" fontId="10" fillId="3" borderId="15" xfId="0" applyFont="1" applyFill="1" applyBorder="1" applyAlignment="1">
      <alignment horizontal="right"/>
    </xf>
    <xf numFmtId="2" fontId="10" fillId="3" borderId="28" xfId="0" applyNumberFormat="1" applyFont="1" applyFill="1" applyBorder="1"/>
    <xf numFmtId="2" fontId="0" fillId="0" borderId="0" xfId="0" applyNumberFormat="1"/>
    <xf numFmtId="2" fontId="7" fillId="0" borderId="0" xfId="0" applyNumberFormat="1" applyFont="1"/>
    <xf numFmtId="2" fontId="7" fillId="3" borderId="16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10" fillId="3" borderId="32" xfId="0" applyNumberFormat="1" applyFont="1" applyFill="1" applyBorder="1"/>
    <xf numFmtId="2" fontId="7" fillId="3" borderId="32" xfId="0" applyNumberFormat="1" applyFont="1" applyFill="1" applyBorder="1"/>
    <xf numFmtId="2" fontId="7" fillId="3" borderId="17" xfId="0" applyNumberFormat="1" applyFont="1" applyFill="1" applyBorder="1"/>
    <xf numFmtId="2" fontId="7" fillId="3" borderId="28" xfId="0" applyNumberFormat="1" applyFont="1" applyFill="1" applyBorder="1"/>
    <xf numFmtId="2" fontId="7" fillId="3" borderId="18" xfId="0" applyNumberFormat="1" applyFont="1" applyFill="1" applyBorder="1"/>
    <xf numFmtId="2" fontId="7" fillId="3" borderId="18" xfId="0" applyNumberFormat="1" applyFont="1" applyFill="1" applyBorder="1" applyAlignment="1">
      <alignment horizontal="right"/>
    </xf>
    <xf numFmtId="0" fontId="0" fillId="0" borderId="36" xfId="0" applyBorder="1"/>
    <xf numFmtId="2" fontId="10" fillId="3" borderId="37" xfId="0" applyNumberFormat="1" applyFont="1" applyFill="1" applyBorder="1"/>
    <xf numFmtId="2" fontId="7" fillId="3" borderId="37" xfId="0" applyNumberFormat="1" applyFont="1" applyFill="1" applyBorder="1"/>
    <xf numFmtId="0" fontId="10" fillId="0" borderId="39" xfId="0" applyFont="1" applyBorder="1"/>
    <xf numFmtId="2" fontId="6" fillId="5" borderId="42" xfId="0" applyNumberFormat="1" applyFont="1" applyFill="1" applyBorder="1"/>
    <xf numFmtId="2" fontId="7" fillId="3" borderId="41" xfId="0" applyNumberFormat="1" applyFont="1" applyFill="1" applyBorder="1"/>
    <xf numFmtId="2" fontId="2" fillId="5" borderId="44" xfId="0" applyNumberFormat="1" applyFont="1" applyFill="1" applyBorder="1"/>
    <xf numFmtId="2" fontId="10" fillId="3" borderId="43" xfId="0" applyNumberFormat="1" applyFont="1" applyFill="1" applyBorder="1"/>
    <xf numFmtId="2" fontId="10" fillId="3" borderId="46" xfId="0" applyNumberFormat="1" applyFont="1" applyFill="1" applyBorder="1"/>
    <xf numFmtId="2" fontId="2" fillId="5" borderId="45" xfId="0" applyNumberFormat="1" applyFont="1" applyFill="1" applyBorder="1"/>
    <xf numFmtId="2" fontId="6" fillId="5" borderId="31" xfId="0" applyNumberFormat="1" applyFont="1" applyFill="1" applyBorder="1"/>
    <xf numFmtId="2" fontId="7" fillId="3" borderId="47" xfId="0" applyNumberFormat="1" applyFont="1" applyFill="1" applyBorder="1"/>
    <xf numFmtId="2" fontId="6" fillId="5" borderId="48" xfId="0" applyNumberFormat="1" applyFont="1" applyFill="1" applyBorder="1"/>
    <xf numFmtId="2" fontId="2" fillId="5" borderId="49" xfId="0" applyNumberFormat="1" applyFont="1" applyFill="1" applyBorder="1"/>
    <xf numFmtId="2" fontId="10" fillId="3" borderId="47" xfId="0" applyNumberFormat="1" applyFont="1" applyFill="1" applyBorder="1"/>
    <xf numFmtId="2" fontId="2" fillId="5" borderId="48" xfId="0" applyNumberFormat="1" applyFont="1" applyFill="1" applyBorder="1"/>
    <xf numFmtId="2" fontId="10" fillId="3" borderId="31" xfId="0" applyNumberFormat="1" applyFont="1" applyFill="1" applyBorder="1" applyAlignment="1">
      <alignment horizontal="right"/>
    </xf>
    <xf numFmtId="2" fontId="7" fillId="3" borderId="31" xfId="0" applyNumberFormat="1" applyFont="1" applyFill="1" applyBorder="1" applyAlignment="1">
      <alignment horizontal="right"/>
    </xf>
    <xf numFmtId="2" fontId="10" fillId="3" borderId="26" xfId="0" applyNumberFormat="1" applyFont="1" applyFill="1" applyBorder="1" applyAlignment="1">
      <alignment horizontal="right"/>
    </xf>
    <xf numFmtId="2" fontId="10" fillId="3" borderId="27" xfId="0" applyNumberFormat="1" applyFont="1" applyFill="1" applyBorder="1" applyAlignment="1">
      <alignment horizontal="right"/>
    </xf>
    <xf numFmtId="2" fontId="7" fillId="3" borderId="26" xfId="0" applyNumberFormat="1" applyFont="1" applyFill="1" applyBorder="1" applyAlignment="1">
      <alignment horizontal="right"/>
    </xf>
    <xf numFmtId="2" fontId="10" fillId="3" borderId="15" xfId="0" applyNumberFormat="1" applyFont="1" applyFill="1" applyBorder="1" applyAlignment="1">
      <alignment horizontal="right"/>
    </xf>
    <xf numFmtId="2" fontId="10" fillId="3" borderId="14" xfId="0" applyNumberFormat="1" applyFont="1" applyFill="1" applyBorder="1" applyAlignment="1">
      <alignment horizontal="right"/>
    </xf>
    <xf numFmtId="2" fontId="2" fillId="5" borderId="52" xfId="0" applyNumberFormat="1" applyFont="1" applyFill="1" applyBorder="1" applyAlignment="1">
      <alignment horizontal="right"/>
    </xf>
    <xf numFmtId="2" fontId="6" fillId="5" borderId="52" xfId="0" applyNumberFormat="1" applyFont="1" applyFill="1" applyBorder="1" applyAlignment="1">
      <alignment horizontal="right"/>
    </xf>
    <xf numFmtId="2" fontId="6" fillId="5" borderId="53" xfId="0" applyNumberFormat="1" applyFont="1" applyFill="1" applyBorder="1" applyAlignment="1">
      <alignment horizontal="right"/>
    </xf>
    <xf numFmtId="2" fontId="2" fillId="5" borderId="54" xfId="0" applyNumberFormat="1" applyFont="1" applyFill="1" applyBorder="1" applyAlignment="1">
      <alignment horizontal="right"/>
    </xf>
    <xf numFmtId="2" fontId="6" fillId="5" borderId="45" xfId="0" applyNumberFormat="1" applyFont="1" applyFill="1" applyBorder="1" applyAlignment="1">
      <alignment horizontal="right"/>
    </xf>
    <xf numFmtId="2" fontId="2" fillId="5" borderId="45" xfId="0" applyNumberFormat="1" applyFont="1" applyFill="1" applyBorder="1" applyAlignment="1">
      <alignment horizontal="right"/>
    </xf>
    <xf numFmtId="2" fontId="2" fillId="3" borderId="28" xfId="0" applyNumberFormat="1" applyFont="1" applyFill="1" applyBorder="1" applyAlignment="1">
      <alignment horizontal="right"/>
    </xf>
    <xf numFmtId="2" fontId="2" fillId="3" borderId="18" xfId="0" applyNumberFormat="1" applyFont="1" applyFill="1" applyBorder="1" applyAlignment="1">
      <alignment horizontal="right"/>
    </xf>
    <xf numFmtId="2" fontId="2" fillId="3" borderId="34" xfId="0" applyNumberFormat="1" applyFont="1" applyFill="1" applyBorder="1" applyAlignment="1">
      <alignment horizontal="right"/>
    </xf>
    <xf numFmtId="2" fontId="2" fillId="3" borderId="19" xfId="0" applyNumberFormat="1" applyFont="1" applyFill="1" applyBorder="1" applyAlignment="1">
      <alignment horizontal="right"/>
    </xf>
    <xf numFmtId="2" fontId="6" fillId="3" borderId="28" xfId="0" applyNumberFormat="1" applyFont="1" applyFill="1" applyBorder="1" applyAlignment="1">
      <alignment horizontal="right"/>
    </xf>
    <xf numFmtId="2" fontId="7" fillId="3" borderId="56" xfId="0" applyNumberFormat="1" applyFont="1" applyFill="1" applyBorder="1" applyAlignment="1">
      <alignment horizontal="right"/>
    </xf>
    <xf numFmtId="2" fontId="7" fillId="3" borderId="19" xfId="0" applyNumberFormat="1" applyFont="1" applyFill="1" applyBorder="1" applyAlignment="1">
      <alignment horizontal="right"/>
    </xf>
    <xf numFmtId="2" fontId="2" fillId="0" borderId="0" xfId="0" applyNumberFormat="1" applyFont="1" applyBorder="1"/>
    <xf numFmtId="0" fontId="7" fillId="0" borderId="39" xfId="0" applyFont="1" applyBorder="1"/>
    <xf numFmtId="2" fontId="6" fillId="0" borderId="0" xfId="0" applyNumberFormat="1" applyFont="1" applyBorder="1"/>
    <xf numFmtId="0" fontId="1" fillId="0" borderId="0" xfId="0" applyFont="1"/>
    <xf numFmtId="0" fontId="0" fillId="0" borderId="59" xfId="0" applyBorder="1"/>
    <xf numFmtId="2" fontId="10" fillId="3" borderId="23" xfId="0" applyNumberFormat="1" applyFont="1" applyFill="1" applyBorder="1" applyAlignment="1">
      <alignment horizontal="center"/>
    </xf>
    <xf numFmtId="2" fontId="7" fillId="3" borderId="23" xfId="0" applyNumberFormat="1" applyFont="1" applyFill="1" applyBorder="1" applyAlignment="1">
      <alignment horizontal="center"/>
    </xf>
    <xf numFmtId="2" fontId="1" fillId="0" borderId="0" xfId="0" applyNumberFormat="1" applyFont="1"/>
    <xf numFmtId="0" fontId="6" fillId="5" borderId="55" xfId="0" applyFont="1" applyFill="1" applyBorder="1" applyAlignment="1">
      <alignment horizontal="center"/>
    </xf>
    <xf numFmtId="2" fontId="10" fillId="3" borderId="16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right"/>
    </xf>
    <xf numFmtId="0" fontId="10" fillId="3" borderId="66" xfId="0" applyFont="1" applyFill="1" applyBorder="1" applyAlignment="1">
      <alignment horizontal="right"/>
    </xf>
    <xf numFmtId="0" fontId="7" fillId="3" borderId="18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right"/>
    </xf>
    <xf numFmtId="0" fontId="10" fillId="3" borderId="43" xfId="0" applyFont="1" applyFill="1" applyBorder="1" applyAlignment="1">
      <alignment horizontal="right"/>
    </xf>
    <xf numFmtId="2" fontId="10" fillId="3" borderId="67" xfId="0" applyNumberFormat="1" applyFont="1" applyFill="1" applyBorder="1" applyAlignment="1">
      <alignment horizontal="right"/>
    </xf>
    <xf numFmtId="2" fontId="10" fillId="3" borderId="68" xfId="0" applyNumberFormat="1" applyFont="1" applyFill="1" applyBorder="1" applyAlignment="1">
      <alignment horizontal="center"/>
    </xf>
    <xf numFmtId="0" fontId="10" fillId="3" borderId="68" xfId="0" applyFont="1" applyFill="1" applyBorder="1" applyAlignment="1">
      <alignment horizontal="right"/>
    </xf>
    <xf numFmtId="2" fontId="10" fillId="3" borderId="70" xfId="0" applyNumberFormat="1" applyFont="1" applyFill="1" applyBorder="1"/>
    <xf numFmtId="2" fontId="10" fillId="3" borderId="71" xfId="0" applyNumberFormat="1" applyFont="1" applyFill="1" applyBorder="1"/>
    <xf numFmtId="2" fontId="10" fillId="3" borderId="72" xfId="0" applyNumberFormat="1" applyFont="1" applyFill="1" applyBorder="1"/>
    <xf numFmtId="2" fontId="7" fillId="3" borderId="73" xfId="0" applyNumberFormat="1" applyFont="1" applyFill="1" applyBorder="1"/>
    <xf numFmtId="2" fontId="7" fillId="3" borderId="71" xfId="0" applyNumberFormat="1" applyFont="1" applyFill="1" applyBorder="1"/>
    <xf numFmtId="2" fontId="7" fillId="3" borderId="72" xfId="0" applyNumberFormat="1" applyFont="1" applyFill="1" applyBorder="1"/>
    <xf numFmtId="2" fontId="10" fillId="3" borderId="37" xfId="0" applyNumberFormat="1" applyFont="1" applyFill="1" applyBorder="1" applyAlignment="1">
      <alignment horizontal="right"/>
    </xf>
    <xf numFmtId="2" fontId="7" fillId="3" borderId="67" xfId="0" applyNumberFormat="1" applyFont="1" applyFill="1" applyBorder="1" applyAlignment="1">
      <alignment horizontal="right"/>
    </xf>
    <xf numFmtId="2" fontId="7" fillId="3" borderId="18" xfId="0" applyNumberFormat="1" applyFont="1" applyFill="1" applyBorder="1" applyAlignment="1">
      <alignment horizontal="center"/>
    </xf>
    <xf numFmtId="2" fontId="10" fillId="3" borderId="74" xfId="0" applyNumberFormat="1" applyFont="1" applyFill="1" applyBorder="1" applyAlignment="1">
      <alignment horizontal="center"/>
    </xf>
    <xf numFmtId="2" fontId="7" fillId="3" borderId="68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7" fillId="3" borderId="28" xfId="0" applyFont="1" applyFill="1" applyBorder="1" applyAlignment="1">
      <alignment horizontal="right"/>
    </xf>
    <xf numFmtId="0" fontId="10" fillId="3" borderId="28" xfId="0" applyFont="1" applyFill="1" applyBorder="1" applyAlignment="1">
      <alignment horizontal="right"/>
    </xf>
    <xf numFmtId="0" fontId="0" fillId="0" borderId="0" xfId="0" applyBorder="1"/>
    <xf numFmtId="9" fontId="4" fillId="5" borderId="49" xfId="1" applyFont="1" applyFill="1" applyBorder="1"/>
    <xf numFmtId="9" fontId="4" fillId="5" borderId="44" xfId="1" applyFont="1" applyFill="1" applyBorder="1"/>
    <xf numFmtId="9" fontId="8" fillId="5" borderId="77" xfId="1" applyFont="1" applyFill="1" applyBorder="1"/>
    <xf numFmtId="9" fontId="8" fillId="5" borderId="49" xfId="1" applyFont="1" applyFill="1" applyBorder="1"/>
    <xf numFmtId="9" fontId="8" fillId="5" borderId="44" xfId="1" applyFont="1" applyFill="1" applyBorder="1"/>
    <xf numFmtId="2" fontId="4" fillId="5" borderId="79" xfId="0" applyNumberFormat="1" applyFont="1" applyFill="1" applyBorder="1"/>
    <xf numFmtId="2" fontId="8" fillId="5" borderId="20" xfId="0" applyNumberFormat="1" applyFont="1" applyFill="1" applyBorder="1"/>
    <xf numFmtId="9" fontId="4" fillId="5" borderId="80" xfId="1" applyFont="1" applyFill="1" applyBorder="1"/>
    <xf numFmtId="9" fontId="8" fillId="5" borderId="81" xfId="1" applyFont="1" applyFill="1" applyBorder="1"/>
    <xf numFmtId="0" fontId="0" fillId="0" borderId="64" xfId="0" applyBorder="1"/>
    <xf numFmtId="0" fontId="7" fillId="3" borderId="41" xfId="0" applyFont="1" applyFill="1" applyBorder="1" applyAlignment="1">
      <alignment horizontal="right"/>
    </xf>
    <xf numFmtId="0" fontId="7" fillId="3" borderId="43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4" fillId="5" borderId="33" xfId="0" applyFont="1" applyFill="1" applyBorder="1" applyAlignment="1">
      <alignment horizontal="right"/>
    </xf>
    <xf numFmtId="0" fontId="4" fillId="5" borderId="45" xfId="0" applyFont="1" applyFill="1" applyBorder="1" applyAlignment="1">
      <alignment horizontal="right"/>
    </xf>
    <xf numFmtId="2" fontId="4" fillId="5" borderId="49" xfId="0" applyNumberFormat="1" applyFont="1" applyFill="1" applyBorder="1"/>
    <xf numFmtId="0" fontId="10" fillId="3" borderId="47" xfId="0" applyFont="1" applyFill="1" applyBorder="1" applyAlignment="1">
      <alignment horizontal="right"/>
    </xf>
    <xf numFmtId="2" fontId="4" fillId="5" borderId="42" xfId="0" applyNumberFormat="1" applyFont="1" applyFill="1" applyBorder="1"/>
    <xf numFmtId="2" fontId="10" fillId="3" borderId="41" xfId="0" applyNumberFormat="1" applyFont="1" applyFill="1" applyBorder="1" applyAlignment="1">
      <alignment horizontal="right"/>
    </xf>
    <xf numFmtId="2" fontId="10" fillId="3" borderId="47" xfId="0" applyNumberFormat="1" applyFont="1" applyFill="1" applyBorder="1" applyAlignment="1">
      <alignment horizontal="right"/>
    </xf>
    <xf numFmtId="2" fontId="4" fillId="5" borderId="40" xfId="0" applyNumberFormat="1" applyFont="1" applyFill="1" applyBorder="1"/>
    <xf numFmtId="2" fontId="8" fillId="5" borderId="45" xfId="0" applyNumberFormat="1" applyFont="1" applyFill="1" applyBorder="1"/>
    <xf numFmtId="2" fontId="8" fillId="5" borderId="49" xfId="0" applyNumberFormat="1" applyFont="1" applyFill="1" applyBorder="1"/>
    <xf numFmtId="2" fontId="7" fillId="3" borderId="47" xfId="0" applyNumberFormat="1" applyFont="1" applyFill="1" applyBorder="1" applyAlignment="1">
      <alignment horizontal="right"/>
    </xf>
    <xf numFmtId="2" fontId="8" fillId="5" borderId="44" xfId="0" applyNumberFormat="1" applyFont="1" applyFill="1" applyBorder="1"/>
    <xf numFmtId="2" fontId="7" fillId="3" borderId="43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2" fontId="10" fillId="3" borderId="66" xfId="0" applyNumberFormat="1" applyFont="1" applyFill="1" applyBorder="1"/>
    <xf numFmtId="2" fontId="10" fillId="3" borderId="84" xfId="0" applyNumberFormat="1" applyFont="1" applyFill="1" applyBorder="1"/>
    <xf numFmtId="0" fontId="1" fillId="2" borderId="5" xfId="0" applyFont="1" applyFill="1" applyBorder="1" applyAlignment="1">
      <alignment horizontal="center"/>
    </xf>
    <xf numFmtId="2" fontId="10" fillId="3" borderId="17" xfId="0" applyNumberFormat="1" applyFont="1" applyFill="1" applyBorder="1"/>
    <xf numFmtId="2" fontId="10" fillId="3" borderId="8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0" fillId="3" borderId="87" xfId="0" applyNumberFormat="1" applyFont="1" applyFill="1" applyBorder="1" applyAlignment="1">
      <alignment horizontal="right"/>
    </xf>
    <xf numFmtId="2" fontId="7" fillId="3" borderId="84" xfId="0" applyNumberFormat="1" applyFont="1" applyFill="1" applyBorder="1"/>
    <xf numFmtId="2" fontId="7" fillId="3" borderId="83" xfId="0" applyNumberFormat="1" applyFont="1" applyFill="1" applyBorder="1"/>
    <xf numFmtId="2" fontId="6" fillId="5" borderId="45" xfId="0" applyNumberFormat="1" applyFont="1" applyFill="1" applyBorder="1"/>
    <xf numFmtId="2" fontId="7" fillId="3" borderId="86" xfId="0" applyNumberFormat="1" applyFont="1" applyFill="1" applyBorder="1"/>
    <xf numFmtId="0" fontId="2" fillId="2" borderId="8" xfId="0" applyFont="1" applyFill="1" applyBorder="1" applyAlignment="1">
      <alignment horizontal="center"/>
    </xf>
    <xf numFmtId="2" fontId="7" fillId="3" borderId="88" xfId="0" applyNumberFormat="1" applyFont="1" applyFill="1" applyBorder="1"/>
    <xf numFmtId="2" fontId="7" fillId="3" borderId="89" xfId="0" applyNumberFormat="1" applyFont="1" applyFill="1" applyBorder="1"/>
    <xf numFmtId="2" fontId="7" fillId="3" borderId="89" xfId="0" applyNumberFormat="1" applyFont="1" applyFill="1" applyBorder="1" applyAlignment="1">
      <alignment horizontal="right"/>
    </xf>
    <xf numFmtId="2" fontId="7" fillId="3" borderId="90" xfId="0" applyNumberFormat="1" applyFont="1" applyFill="1" applyBorder="1"/>
    <xf numFmtId="0" fontId="1" fillId="2" borderId="51" xfId="0" applyFont="1" applyFill="1" applyBorder="1" applyAlignment="1">
      <alignment horizontal="center"/>
    </xf>
    <xf numFmtId="2" fontId="6" fillId="5" borderId="55" xfId="0" applyNumberFormat="1" applyFont="1" applyFill="1" applyBorder="1"/>
    <xf numFmtId="2" fontId="10" fillId="3" borderId="65" xfId="0" applyNumberFormat="1" applyFont="1" applyFill="1" applyBorder="1" applyAlignment="1">
      <alignment horizontal="right"/>
    </xf>
    <xf numFmtId="2" fontId="7" fillId="3" borderId="93" xfId="0" applyNumberFormat="1" applyFont="1" applyFill="1" applyBorder="1"/>
    <xf numFmtId="0" fontId="1" fillId="2" borderId="9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2" fontId="0" fillId="3" borderId="88" xfId="0" applyNumberFormat="1" applyFont="1" applyFill="1" applyBorder="1" applyAlignment="1">
      <alignment horizontal="right"/>
    </xf>
    <xf numFmtId="2" fontId="7" fillId="3" borderId="96" xfId="0" applyNumberFormat="1" applyFont="1" applyFill="1" applyBorder="1"/>
    <xf numFmtId="2" fontId="10" fillId="3" borderId="97" xfId="0" applyNumberFormat="1" applyFont="1" applyFill="1" applyBorder="1"/>
    <xf numFmtId="0" fontId="0" fillId="3" borderId="8" xfId="0" applyFill="1" applyBorder="1"/>
    <xf numFmtId="2" fontId="0" fillId="3" borderId="8" xfId="0" applyNumberFormat="1" applyFill="1" applyBorder="1" applyAlignment="1"/>
    <xf numFmtId="2" fontId="0" fillId="3" borderId="8" xfId="0" applyNumberFormat="1" applyFill="1" applyBorder="1" applyAlignment="1">
      <alignment horizontal="center"/>
    </xf>
    <xf numFmtId="0" fontId="4" fillId="2" borderId="99" xfId="0" applyFont="1" applyFill="1" applyBorder="1" applyAlignment="1">
      <alignment horizontal="left"/>
    </xf>
    <xf numFmtId="0" fontId="4" fillId="2" borderId="100" xfId="0" applyFont="1" applyFill="1" applyBorder="1" applyAlignment="1">
      <alignment horizontal="left"/>
    </xf>
    <xf numFmtId="0" fontId="4" fillId="2" borderId="101" xfId="0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right"/>
    </xf>
    <xf numFmtId="0" fontId="0" fillId="0" borderId="63" xfId="0" applyBorder="1"/>
    <xf numFmtId="9" fontId="6" fillId="5" borderId="81" xfId="1" applyFont="1" applyFill="1" applyBorder="1"/>
    <xf numFmtId="9" fontId="1" fillId="5" borderId="109" xfId="1" applyFont="1" applyFill="1" applyBorder="1"/>
    <xf numFmtId="9" fontId="8" fillId="5" borderId="50" xfId="1" applyFont="1" applyFill="1" applyBorder="1" applyAlignment="1">
      <alignment horizontal="right"/>
    </xf>
    <xf numFmtId="9" fontId="4" fillId="5" borderId="105" xfId="1" applyFont="1" applyFill="1" applyBorder="1" applyAlignment="1"/>
    <xf numFmtId="0" fontId="4" fillId="5" borderId="98" xfId="0" applyFont="1" applyFill="1" applyBorder="1" applyAlignment="1">
      <alignment horizontal="left"/>
    </xf>
    <xf numFmtId="2" fontId="0" fillId="3" borderId="2" xfId="0" applyNumberFormat="1" applyFill="1" applyBorder="1" applyAlignment="1"/>
    <xf numFmtId="2" fontId="4" fillId="5" borderId="104" xfId="0" applyNumberFormat="1" applyFont="1" applyFill="1" applyBorder="1" applyAlignment="1"/>
    <xf numFmtId="2" fontId="8" fillId="5" borderId="50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3" fillId="2" borderId="107" xfId="0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right"/>
    </xf>
    <xf numFmtId="2" fontId="4" fillId="5" borderId="105" xfId="0" applyNumberFormat="1" applyFont="1" applyFill="1" applyBorder="1" applyAlignment="1"/>
    <xf numFmtId="0" fontId="9" fillId="2" borderId="91" xfId="0" applyFont="1" applyFill="1" applyBorder="1" applyAlignment="1">
      <alignment horizontal="center"/>
    </xf>
    <xf numFmtId="2" fontId="7" fillId="3" borderId="20" xfId="0" applyNumberFormat="1" applyFont="1" applyFill="1" applyBorder="1" applyAlignment="1">
      <alignment horizontal="center"/>
    </xf>
    <xf numFmtId="2" fontId="7" fillId="3" borderId="22" xfId="0" applyNumberFormat="1" applyFont="1" applyFill="1" applyBorder="1" applyAlignment="1">
      <alignment horizontal="right"/>
    </xf>
    <xf numFmtId="9" fontId="8" fillId="5" borderId="111" xfId="1" applyFont="1" applyFill="1" applyBorder="1" applyAlignment="1">
      <alignment horizontal="right"/>
    </xf>
    <xf numFmtId="9" fontId="4" fillId="5" borderId="104" xfId="1" applyFont="1" applyFill="1" applyBorder="1" applyAlignment="1"/>
    <xf numFmtId="9" fontId="8" fillId="5" borderId="54" xfId="1" applyFont="1" applyFill="1" applyBorder="1" applyAlignment="1">
      <alignment horizontal="right"/>
    </xf>
    <xf numFmtId="9" fontId="4" fillId="5" borderId="98" xfId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4" fillId="5" borderId="106" xfId="0" applyNumberFormat="1" applyFont="1" applyFill="1" applyBorder="1" applyAlignment="1"/>
    <xf numFmtId="2" fontId="6" fillId="5" borderId="38" xfId="0" applyNumberFormat="1" applyFont="1" applyFill="1" applyBorder="1"/>
    <xf numFmtId="0" fontId="7" fillId="3" borderId="20" xfId="0" applyFont="1" applyFill="1" applyBorder="1"/>
    <xf numFmtId="0" fontId="1" fillId="3" borderId="9" xfId="0" applyFont="1" applyFill="1" applyBorder="1" applyAlignment="1">
      <alignment horizontal="center"/>
    </xf>
    <xf numFmtId="0" fontId="4" fillId="2" borderId="82" xfId="0" applyFont="1" applyFill="1" applyBorder="1"/>
    <xf numFmtId="0" fontId="0" fillId="3" borderId="107" xfId="0" applyFill="1" applyBorder="1"/>
    <xf numFmtId="0" fontId="0" fillId="3" borderId="110" xfId="0" applyFill="1" applyBorder="1"/>
    <xf numFmtId="0" fontId="10" fillId="3" borderId="110" xfId="0" applyFont="1" applyFill="1" applyBorder="1"/>
    <xf numFmtId="0" fontId="7" fillId="3" borderId="108" xfId="0" applyFont="1" applyFill="1" applyBorder="1"/>
    <xf numFmtId="0" fontId="4" fillId="2" borderId="78" xfId="0" applyFont="1" applyFill="1" applyBorder="1"/>
    <xf numFmtId="0" fontId="4" fillId="2" borderId="57" xfId="0" applyFont="1" applyFill="1" applyBorder="1"/>
    <xf numFmtId="0" fontId="0" fillId="3" borderId="109" xfId="0" applyFill="1" applyBorder="1"/>
    <xf numFmtId="0" fontId="0" fillId="3" borderId="103" xfId="0" applyFill="1" applyBorder="1"/>
    <xf numFmtId="0" fontId="10" fillId="3" borderId="103" xfId="0" applyFont="1" applyFill="1" applyBorder="1"/>
    <xf numFmtId="0" fontId="7" fillId="3" borderId="81" xfId="0" applyFont="1" applyFill="1" applyBorder="1"/>
    <xf numFmtId="0" fontId="0" fillId="0" borderId="19" xfId="0" applyBorder="1"/>
    <xf numFmtId="0" fontId="1" fillId="3" borderId="10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left"/>
    </xf>
    <xf numFmtId="2" fontId="7" fillId="3" borderId="114" xfId="0" applyNumberFormat="1" applyFont="1" applyFill="1" applyBorder="1"/>
    <xf numFmtId="2" fontId="6" fillId="5" borderId="115" xfId="0" applyNumberFormat="1" applyFont="1" applyFill="1" applyBorder="1"/>
    <xf numFmtId="1" fontId="2" fillId="2" borderId="98" xfId="0" applyNumberFormat="1" applyFont="1" applyFill="1" applyBorder="1" applyAlignment="1">
      <alignment horizontal="center"/>
    </xf>
    <xf numFmtId="1" fontId="6" fillId="2" borderId="98" xfId="0" applyNumberFormat="1" applyFont="1" applyFill="1" applyBorder="1" applyAlignment="1">
      <alignment horizontal="center"/>
    </xf>
    <xf numFmtId="2" fontId="1" fillId="5" borderId="98" xfId="0" applyNumberFormat="1" applyFont="1" applyFill="1" applyBorder="1"/>
    <xf numFmtId="2" fontId="6" fillId="5" borderId="98" xfId="0" applyNumberFormat="1" applyFont="1" applyFill="1" applyBorder="1"/>
    <xf numFmtId="2" fontId="2" fillId="5" borderId="98" xfId="0" applyNumberFormat="1" applyFont="1" applyFill="1" applyBorder="1" applyAlignment="1">
      <alignment horizontal="right"/>
    </xf>
    <xf numFmtId="2" fontId="2" fillId="5" borderId="52" xfId="0" applyNumberFormat="1" applyFont="1" applyFill="1" applyBorder="1"/>
    <xf numFmtId="2" fontId="6" fillId="5" borderId="54" xfId="0" applyNumberFormat="1" applyFont="1" applyFill="1" applyBorder="1"/>
    <xf numFmtId="2" fontId="2" fillId="5" borderId="55" xfId="0" applyNumberFormat="1" applyFont="1" applyFill="1" applyBorder="1" applyAlignment="1">
      <alignment horizontal="right"/>
    </xf>
    <xf numFmtId="2" fontId="2" fillId="5" borderId="55" xfId="0" applyNumberFormat="1" applyFont="1" applyFill="1" applyBorder="1"/>
    <xf numFmtId="2" fontId="6" fillId="5" borderId="75" xfId="0" applyNumberFormat="1" applyFont="1" applyFill="1" applyBorder="1"/>
    <xf numFmtId="0" fontId="6" fillId="5" borderId="5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76" xfId="0" applyFont="1" applyFill="1" applyBorder="1"/>
    <xf numFmtId="0" fontId="1" fillId="2" borderId="35" xfId="0" applyFont="1" applyFill="1" applyBorder="1"/>
    <xf numFmtId="0" fontId="1" fillId="2" borderId="87" xfId="0" applyFont="1" applyFill="1" applyBorder="1"/>
    <xf numFmtId="0" fontId="1" fillId="2" borderId="67" xfId="0" applyFont="1" applyFill="1" applyBorder="1"/>
    <xf numFmtId="0" fontId="2" fillId="2" borderId="67" xfId="0" applyFont="1" applyFill="1" applyBorder="1" applyAlignment="1">
      <alignment horizontal="left"/>
    </xf>
    <xf numFmtId="0" fontId="2" fillId="2" borderId="116" xfId="0" applyFont="1" applyFill="1" applyBorder="1" applyAlignment="1">
      <alignment horizontal="left"/>
    </xf>
    <xf numFmtId="9" fontId="2" fillId="5" borderId="40" xfId="1" applyFont="1" applyFill="1" applyBorder="1"/>
    <xf numFmtId="164" fontId="2" fillId="5" borderId="55" xfId="1" applyNumberFormat="1" applyFont="1" applyFill="1" applyBorder="1"/>
    <xf numFmtId="164" fontId="2" fillId="5" borderId="115" xfId="1" applyNumberFormat="1" applyFont="1" applyFill="1" applyBorder="1"/>
    <xf numFmtId="9" fontId="6" fillId="5" borderId="55" xfId="1" applyFont="1" applyFill="1" applyBorder="1"/>
    <xf numFmtId="9" fontId="6" fillId="5" borderId="115" xfId="1" applyFont="1" applyFill="1" applyBorder="1"/>
    <xf numFmtId="9" fontId="6" fillId="5" borderId="40" xfId="1" applyFont="1" applyFill="1" applyBorder="1"/>
    <xf numFmtId="0" fontId="3" fillId="2" borderId="5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9" fontId="1" fillId="5" borderId="98" xfId="1" applyFont="1" applyFill="1" applyBorder="1"/>
    <xf numFmtId="9" fontId="6" fillId="5" borderId="98" xfId="1" applyFont="1" applyFill="1" applyBorder="1"/>
    <xf numFmtId="9" fontId="2" fillId="5" borderId="45" xfId="1" applyFont="1" applyFill="1" applyBorder="1" applyAlignment="1">
      <alignment horizontal="right"/>
    </xf>
    <xf numFmtId="9" fontId="2" fillId="5" borderId="52" xfId="1" applyFont="1" applyFill="1" applyBorder="1" applyAlignment="1">
      <alignment horizontal="right"/>
    </xf>
    <xf numFmtId="9" fontId="2" fillId="5" borderId="54" xfId="1" applyFont="1" applyFill="1" applyBorder="1" applyAlignment="1">
      <alignment horizontal="right"/>
    </xf>
    <xf numFmtId="9" fontId="6" fillId="5" borderId="45" xfId="1" applyFont="1" applyFill="1" applyBorder="1" applyAlignment="1">
      <alignment horizontal="right"/>
    </xf>
    <xf numFmtId="9" fontId="6" fillId="5" borderId="52" xfId="1" applyFont="1" applyFill="1" applyBorder="1" applyAlignment="1">
      <alignment horizontal="right"/>
    </xf>
    <xf numFmtId="9" fontId="6" fillId="5" borderId="53" xfId="1" applyFont="1" applyFill="1" applyBorder="1" applyAlignment="1">
      <alignment horizontal="right"/>
    </xf>
    <xf numFmtId="0" fontId="1" fillId="2" borderId="11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left"/>
    </xf>
    <xf numFmtId="0" fontId="3" fillId="2" borderId="5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  <xf numFmtId="2" fontId="6" fillId="5" borderId="53" xfId="0" applyNumberFormat="1" applyFont="1" applyFill="1" applyBorder="1"/>
    <xf numFmtId="2" fontId="2" fillId="5" borderId="54" xfId="0" applyNumberFormat="1" applyFont="1" applyFill="1" applyBorder="1"/>
    <xf numFmtId="0" fontId="8" fillId="5" borderId="98" xfId="0" applyFont="1" applyFill="1" applyBorder="1" applyAlignment="1">
      <alignment horizontal="center"/>
    </xf>
    <xf numFmtId="9" fontId="4" fillId="5" borderId="45" xfId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 wrapText="1"/>
    </xf>
    <xf numFmtId="0" fontId="1" fillId="2" borderId="85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/>
    </xf>
    <xf numFmtId="0" fontId="1" fillId="2" borderId="11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92" xfId="0" applyFill="1" applyBorder="1"/>
    <xf numFmtId="0" fontId="0" fillId="2" borderId="113" xfId="0" applyFill="1" applyBorder="1"/>
    <xf numFmtId="0" fontId="12" fillId="2" borderId="9" xfId="0" applyFont="1" applyFill="1" applyBorder="1" applyAlignment="1">
      <alignment horizontal="center" vertical="center"/>
    </xf>
    <xf numFmtId="0" fontId="12" fillId="2" borderId="112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2" borderId="7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0" fontId="2" fillId="4" borderId="68" xfId="0" applyFont="1" applyFill="1" applyBorder="1" applyAlignment="1">
      <alignment horizontal="left"/>
    </xf>
    <xf numFmtId="0" fontId="2" fillId="4" borderId="61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67" xfId="0" applyFont="1" applyFill="1" applyBorder="1" applyAlignment="1">
      <alignment horizontal="left"/>
    </xf>
    <xf numFmtId="0" fontId="6" fillId="6" borderId="55" xfId="0" applyFont="1" applyFill="1" applyBorder="1" applyAlignment="1">
      <alignment horizontal="center"/>
    </xf>
    <xf numFmtId="0" fontId="6" fillId="6" borderId="54" xfId="0" applyFont="1" applyFill="1" applyBorder="1" applyAlignment="1">
      <alignment horizontal="center"/>
    </xf>
    <xf numFmtId="0" fontId="6" fillId="6" borderId="53" xfId="0" applyFont="1" applyFill="1" applyBorder="1" applyAlignment="1">
      <alignment horizontal="center"/>
    </xf>
    <xf numFmtId="9" fontId="4" fillId="5" borderId="55" xfId="1" applyFont="1" applyFill="1" applyBorder="1" applyAlignment="1">
      <alignment horizontal="center"/>
    </xf>
    <xf numFmtId="9" fontId="4" fillId="5" borderId="54" xfId="1" applyFont="1" applyFill="1" applyBorder="1" applyAlignment="1">
      <alignment horizontal="center"/>
    </xf>
    <xf numFmtId="9" fontId="4" fillId="5" borderId="53" xfId="1" applyFont="1" applyFill="1" applyBorder="1" applyAlignment="1">
      <alignment horizontal="center"/>
    </xf>
    <xf numFmtId="0" fontId="2" fillId="6" borderId="63" xfId="0" applyFont="1" applyFill="1" applyBorder="1" applyAlignment="1">
      <alignment horizontal="left"/>
    </xf>
    <xf numFmtId="0" fontId="2" fillId="6" borderId="64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9" fillId="2" borderId="54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left"/>
    </xf>
    <xf numFmtId="0" fontId="2" fillId="4" borderId="64" xfId="0" applyFont="1" applyFill="1" applyBorder="1" applyAlignment="1">
      <alignment horizontal="left"/>
    </xf>
    <xf numFmtId="0" fontId="2" fillId="4" borderId="69" xfId="0" applyFont="1" applyFill="1" applyBorder="1" applyAlignment="1">
      <alignment horizontal="left"/>
    </xf>
    <xf numFmtId="0" fontId="2" fillId="2" borderId="60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76" xfId="0" applyFont="1" applyFill="1" applyBorder="1" applyAlignment="1">
      <alignment horizontal="left" vertical="center"/>
    </xf>
    <xf numFmtId="0" fontId="13" fillId="2" borderId="63" xfId="0" applyFont="1" applyFill="1" applyBorder="1" applyAlignment="1">
      <alignment horizontal="left" vertical="center"/>
    </xf>
    <xf numFmtId="0" fontId="13" fillId="2" borderId="64" xfId="0" applyFont="1" applyFill="1" applyBorder="1" applyAlignment="1">
      <alignment horizontal="left" vertical="center"/>
    </xf>
    <xf numFmtId="0" fontId="13" fillId="2" borderId="69" xfId="0" applyFont="1" applyFill="1" applyBorder="1" applyAlignment="1">
      <alignment horizontal="left" vertical="center"/>
    </xf>
    <xf numFmtId="0" fontId="5" fillId="2" borderId="92" xfId="0" applyFont="1" applyFill="1" applyBorder="1" applyAlignment="1">
      <alignment horizontal="center"/>
    </xf>
    <xf numFmtId="0" fontId="5" fillId="2" borderId="85" xfId="0" applyFont="1" applyFill="1" applyBorder="1" applyAlignment="1">
      <alignment horizontal="center"/>
    </xf>
    <xf numFmtId="0" fontId="5" fillId="2" borderId="11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92" xfId="0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="98" zoomScaleNormal="98" workbookViewId="0">
      <selection activeCell="R5" sqref="R5"/>
    </sheetView>
  </sheetViews>
  <sheetFormatPr defaultRowHeight="15" x14ac:dyDescent="0.25"/>
  <cols>
    <col min="1" max="1" width="3.85546875" customWidth="1"/>
    <col min="2" max="2" width="26.140625" customWidth="1"/>
    <col min="3" max="3" width="10.85546875" customWidth="1"/>
    <col min="6" max="6" width="9.5703125" bestFit="1" customWidth="1"/>
    <col min="7" max="8" width="10" customWidth="1"/>
    <col min="11" max="11" width="10.28515625" customWidth="1"/>
    <col min="12" max="12" width="9.85546875" customWidth="1"/>
    <col min="17" max="17" width="9.5703125" bestFit="1" customWidth="1"/>
    <col min="18" max="18" width="10" customWidth="1"/>
  </cols>
  <sheetData>
    <row r="1" spans="1:19" ht="15.75" thickBot="1" x14ac:dyDescent="0.3"/>
    <row r="2" spans="1:19" ht="15.75" thickTop="1" x14ac:dyDescent="0.25">
      <c r="A2" s="221"/>
      <c r="B2" s="284" t="s">
        <v>58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</row>
    <row r="3" spans="1:19" ht="15.75" thickBot="1" x14ac:dyDescent="0.3">
      <c r="A3" s="221"/>
      <c r="B3" s="287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/>
    </row>
    <row r="4" spans="1:19" ht="16.5" thickTop="1" thickBot="1" x14ac:dyDescent="0.3">
      <c r="A4" s="221"/>
      <c r="B4" s="239" t="s">
        <v>0</v>
      </c>
      <c r="C4" s="292">
        <v>2016</v>
      </c>
      <c r="D4" s="293"/>
      <c r="E4" s="293"/>
      <c r="F4" s="293"/>
      <c r="G4" s="294"/>
      <c r="H4" s="277">
        <v>2017</v>
      </c>
      <c r="I4" s="278"/>
      <c r="J4" s="278"/>
      <c r="K4" s="278"/>
      <c r="L4" s="279"/>
      <c r="M4" s="299" t="s">
        <v>10</v>
      </c>
      <c r="N4" s="300"/>
      <c r="O4" s="300"/>
      <c r="P4" s="301"/>
    </row>
    <row r="5" spans="1:19" ht="16.5" thickTop="1" thickBot="1" x14ac:dyDescent="0.3">
      <c r="A5" s="221"/>
      <c r="B5" s="240"/>
      <c r="C5" s="290" t="s">
        <v>49</v>
      </c>
      <c r="D5" s="295" t="s">
        <v>52</v>
      </c>
      <c r="E5" s="295"/>
      <c r="F5" s="295"/>
      <c r="G5" s="296"/>
      <c r="H5" s="297" t="s">
        <v>49</v>
      </c>
      <c r="I5" s="295" t="s">
        <v>50</v>
      </c>
      <c r="J5" s="295"/>
      <c r="K5" s="295"/>
      <c r="L5" s="295"/>
      <c r="M5" s="171" t="s">
        <v>6</v>
      </c>
      <c r="N5" s="167" t="s">
        <v>7</v>
      </c>
      <c r="O5" s="172" t="s">
        <v>6</v>
      </c>
      <c r="P5" s="173" t="s">
        <v>7</v>
      </c>
    </row>
    <row r="6" spans="1:19" ht="15.75" thickBot="1" x14ac:dyDescent="0.3">
      <c r="A6" s="221"/>
      <c r="B6" s="241"/>
      <c r="C6" s="291"/>
      <c r="D6" s="2" t="s">
        <v>1</v>
      </c>
      <c r="E6" s="150" t="s">
        <v>2</v>
      </c>
      <c r="F6" s="153" t="s">
        <v>5</v>
      </c>
      <c r="G6" s="4" t="s">
        <v>27</v>
      </c>
      <c r="H6" s="298"/>
      <c r="I6" s="162" t="s">
        <v>1</v>
      </c>
      <c r="J6" s="156" t="s">
        <v>2</v>
      </c>
      <c r="K6" s="156" t="s">
        <v>3</v>
      </c>
      <c r="L6" s="156" t="s">
        <v>27</v>
      </c>
      <c r="M6" s="282">
        <v>2016</v>
      </c>
      <c r="N6" s="283"/>
      <c r="O6" s="280">
        <v>2017</v>
      </c>
      <c r="P6" s="281"/>
    </row>
    <row r="7" spans="1:19" x14ac:dyDescent="0.25">
      <c r="A7" s="221"/>
      <c r="B7" s="242" t="s">
        <v>33</v>
      </c>
      <c r="C7" s="174">
        <v>13.4</v>
      </c>
      <c r="D7" s="155">
        <v>13.4</v>
      </c>
      <c r="E7" s="152">
        <v>0</v>
      </c>
      <c r="F7" s="152">
        <v>0</v>
      </c>
      <c r="G7" s="154">
        <v>0</v>
      </c>
      <c r="H7" s="175">
        <v>22.853999999999999</v>
      </c>
      <c r="I7" s="161">
        <v>22.853999999999999</v>
      </c>
      <c r="J7" s="158">
        <v>0</v>
      </c>
      <c r="K7" s="158">
        <v>0</v>
      </c>
      <c r="L7" s="170">
        <v>0</v>
      </c>
      <c r="M7" s="176">
        <v>2.1</v>
      </c>
      <c r="N7" s="42">
        <v>1.8</v>
      </c>
      <c r="O7" s="11">
        <v>4.87</v>
      </c>
      <c r="P7" s="49">
        <v>3.67</v>
      </c>
    </row>
    <row r="8" spans="1:19" x14ac:dyDescent="0.25">
      <c r="A8" s="221"/>
      <c r="B8" s="243" t="s">
        <v>8</v>
      </c>
      <c r="C8" s="157">
        <v>69.099999999999994</v>
      </c>
      <c r="D8" s="30">
        <v>69.099999999999994</v>
      </c>
      <c r="E8" s="33">
        <v>0</v>
      </c>
      <c r="F8" s="33">
        <v>0</v>
      </c>
      <c r="G8" s="42">
        <v>0</v>
      </c>
      <c r="H8" s="163">
        <v>68.540000000000006</v>
      </c>
      <c r="I8" s="11">
        <v>68.540000000000006</v>
      </c>
      <c r="J8" s="24">
        <v>0</v>
      </c>
      <c r="K8" s="24">
        <v>0</v>
      </c>
      <c r="L8" s="51">
        <v>0</v>
      </c>
      <c r="M8" s="30">
        <v>16.39</v>
      </c>
      <c r="N8" s="42">
        <v>14.65</v>
      </c>
      <c r="O8" s="11">
        <v>16.035</v>
      </c>
      <c r="P8" s="50">
        <v>14.314</v>
      </c>
    </row>
    <row r="9" spans="1:19" x14ac:dyDescent="0.25">
      <c r="A9" s="221"/>
      <c r="B9" s="244" t="s">
        <v>34</v>
      </c>
      <c r="C9" s="105">
        <v>2.5</v>
      </c>
      <c r="D9" s="31">
        <v>2.5</v>
      </c>
      <c r="E9" s="32">
        <v>0</v>
      </c>
      <c r="F9" s="32">
        <v>0</v>
      </c>
      <c r="G9" s="29">
        <v>0</v>
      </c>
      <c r="H9" s="164">
        <v>1.9910000000000001</v>
      </c>
      <c r="I9" s="10">
        <v>1.9910000000000001</v>
      </c>
      <c r="J9" s="13">
        <v>0</v>
      </c>
      <c r="K9" s="13">
        <v>0</v>
      </c>
      <c r="L9" s="51">
        <v>0</v>
      </c>
      <c r="M9" s="31">
        <v>0.3</v>
      </c>
      <c r="N9" s="29">
        <v>0.2</v>
      </c>
      <c r="O9" s="10">
        <v>0.317</v>
      </c>
      <c r="P9" s="51">
        <v>0.253</v>
      </c>
    </row>
    <row r="10" spans="1:19" x14ac:dyDescent="0.25">
      <c r="A10" s="221"/>
      <c r="B10" s="244" t="s">
        <v>35</v>
      </c>
      <c r="C10" s="105">
        <v>2.7</v>
      </c>
      <c r="D10" s="31">
        <v>2.7</v>
      </c>
      <c r="E10" s="32">
        <v>0</v>
      </c>
      <c r="F10" s="32">
        <v>0</v>
      </c>
      <c r="G10" s="29">
        <v>0</v>
      </c>
      <c r="H10" s="164">
        <v>1.736</v>
      </c>
      <c r="I10" s="10">
        <v>1.736</v>
      </c>
      <c r="J10" s="13">
        <v>0</v>
      </c>
      <c r="K10" s="13">
        <v>0</v>
      </c>
      <c r="L10" s="51">
        <v>0</v>
      </c>
      <c r="M10" s="31">
        <v>3</v>
      </c>
      <c r="N10" s="29">
        <v>1.1000000000000001</v>
      </c>
      <c r="O10" s="10">
        <v>2.9590000000000001</v>
      </c>
      <c r="P10" s="52">
        <v>1.111</v>
      </c>
    </row>
    <row r="11" spans="1:19" x14ac:dyDescent="0.25">
      <c r="A11" s="221"/>
      <c r="B11" s="244" t="s">
        <v>36</v>
      </c>
      <c r="C11" s="105">
        <v>4.8</v>
      </c>
      <c r="D11" s="31">
        <v>4.8</v>
      </c>
      <c r="E11" s="32">
        <v>0</v>
      </c>
      <c r="F11" s="32">
        <v>0</v>
      </c>
      <c r="G11" s="29">
        <v>0</v>
      </c>
      <c r="H11" s="164">
        <v>6.14</v>
      </c>
      <c r="I11" s="10">
        <v>6.14</v>
      </c>
      <c r="J11" s="13">
        <v>0</v>
      </c>
      <c r="K11" s="13">
        <v>0</v>
      </c>
      <c r="L11" s="51">
        <v>0</v>
      </c>
      <c r="M11" s="31">
        <v>0.4</v>
      </c>
      <c r="N11" s="29">
        <v>7.0000000000000007E-2</v>
      </c>
      <c r="O11" s="10">
        <v>0.54</v>
      </c>
      <c r="P11" s="51">
        <v>4.4999999999999998E-2</v>
      </c>
      <c r="S11" s="43"/>
    </row>
    <row r="12" spans="1:19" x14ac:dyDescent="0.25">
      <c r="A12" s="221"/>
      <c r="B12" s="244" t="s">
        <v>37</v>
      </c>
      <c r="C12" s="105">
        <v>1.9</v>
      </c>
      <c r="D12" s="31">
        <v>1.9</v>
      </c>
      <c r="E12" s="32">
        <v>0</v>
      </c>
      <c r="F12" s="32">
        <v>0</v>
      </c>
      <c r="G12" s="29">
        <v>0</v>
      </c>
      <c r="H12" s="164">
        <v>0.45600000000000002</v>
      </c>
      <c r="I12" s="10">
        <v>0.45600000000000002</v>
      </c>
      <c r="J12" s="13">
        <v>0</v>
      </c>
      <c r="K12" s="13">
        <v>0</v>
      </c>
      <c r="L12" s="51">
        <v>0</v>
      </c>
      <c r="M12" s="31">
        <v>0.11</v>
      </c>
      <c r="N12" s="29">
        <v>0.09</v>
      </c>
      <c r="O12" s="10">
        <v>0.56999999999999995</v>
      </c>
      <c r="P12" s="51">
        <v>0.27400000000000002</v>
      </c>
    </row>
    <row r="13" spans="1:19" x14ac:dyDescent="0.25">
      <c r="A13" s="221"/>
      <c r="B13" s="244" t="s">
        <v>38</v>
      </c>
      <c r="C13" s="105">
        <v>26.3</v>
      </c>
      <c r="D13" s="31">
        <v>25.6</v>
      </c>
      <c r="E13" s="32">
        <v>0.5</v>
      </c>
      <c r="F13" s="32">
        <v>0.2</v>
      </c>
      <c r="G13" s="29">
        <v>0</v>
      </c>
      <c r="H13" s="164">
        <v>33.228999999999999</v>
      </c>
      <c r="I13" s="10">
        <v>31.568000000000001</v>
      </c>
      <c r="J13" s="13">
        <v>1.661</v>
      </c>
      <c r="K13" s="13">
        <v>0</v>
      </c>
      <c r="L13" s="51">
        <v>0</v>
      </c>
      <c r="M13" s="31">
        <v>3.4</v>
      </c>
      <c r="N13" s="29">
        <v>2.8</v>
      </c>
      <c r="O13" s="10">
        <v>3.1070000000000002</v>
      </c>
      <c r="P13" s="51">
        <v>2.5680000000000001</v>
      </c>
    </row>
    <row r="14" spans="1:19" x14ac:dyDescent="0.25">
      <c r="A14" s="221"/>
      <c r="B14" s="244" t="s">
        <v>39</v>
      </c>
      <c r="C14" s="105">
        <v>6</v>
      </c>
      <c r="D14" s="31">
        <v>6</v>
      </c>
      <c r="E14" s="32">
        <v>0</v>
      </c>
      <c r="F14" s="32">
        <v>0</v>
      </c>
      <c r="G14" s="29">
        <v>0</v>
      </c>
      <c r="H14" s="164">
        <v>1.24</v>
      </c>
      <c r="I14" s="10">
        <v>1.24</v>
      </c>
      <c r="J14" s="13">
        <v>0</v>
      </c>
      <c r="K14" s="13">
        <v>0</v>
      </c>
      <c r="L14" s="51">
        <v>0</v>
      </c>
      <c r="M14" s="31">
        <v>1.4</v>
      </c>
      <c r="N14" s="29">
        <v>1.3</v>
      </c>
      <c r="O14" s="10">
        <v>0.21</v>
      </c>
      <c r="P14" s="51">
        <v>0.2</v>
      </c>
    </row>
    <row r="15" spans="1:19" x14ac:dyDescent="0.25">
      <c r="A15" s="221"/>
      <c r="B15" s="244" t="s">
        <v>40</v>
      </c>
      <c r="C15" s="105">
        <v>754.5</v>
      </c>
      <c r="D15" s="31">
        <v>746.3</v>
      </c>
      <c r="E15" s="32">
        <v>8.1999999999999993</v>
      </c>
      <c r="F15" s="32">
        <v>0</v>
      </c>
      <c r="G15" s="29">
        <v>0</v>
      </c>
      <c r="H15" s="164">
        <v>924.12399999999991</v>
      </c>
      <c r="I15" s="10">
        <v>915.81</v>
      </c>
      <c r="J15" s="13">
        <v>8.3140000000000001</v>
      </c>
      <c r="K15" s="13">
        <v>0</v>
      </c>
      <c r="L15" s="51">
        <v>0</v>
      </c>
      <c r="M15" s="31">
        <v>55.9</v>
      </c>
      <c r="N15" s="29">
        <v>52.5</v>
      </c>
      <c r="O15" s="10">
        <v>71.841999999999999</v>
      </c>
      <c r="P15" s="51">
        <v>67.570999999999998</v>
      </c>
    </row>
    <row r="16" spans="1:19" x14ac:dyDescent="0.25">
      <c r="A16" s="221"/>
      <c r="B16" s="244" t="s">
        <v>41</v>
      </c>
      <c r="C16" s="105">
        <v>46.5</v>
      </c>
      <c r="D16" s="31">
        <v>44.7</v>
      </c>
      <c r="E16" s="32">
        <v>1.8</v>
      </c>
      <c r="F16" s="32">
        <v>0</v>
      </c>
      <c r="G16" s="29">
        <v>0</v>
      </c>
      <c r="H16" s="164">
        <v>52.622999999999998</v>
      </c>
      <c r="I16" s="10">
        <v>48.866</v>
      </c>
      <c r="J16" s="13">
        <v>3.7570000000000001</v>
      </c>
      <c r="K16" s="13">
        <v>0</v>
      </c>
      <c r="L16" s="51">
        <v>0</v>
      </c>
      <c r="M16" s="98" t="s">
        <v>26</v>
      </c>
      <c r="N16" s="34">
        <v>6.8</v>
      </c>
      <c r="O16" s="12">
        <v>11.1</v>
      </c>
      <c r="P16" s="51">
        <v>9.3000000000000007</v>
      </c>
    </row>
    <row r="17" spans="1:20" x14ac:dyDescent="0.25">
      <c r="A17" s="221"/>
      <c r="B17" s="244" t="s">
        <v>42</v>
      </c>
      <c r="C17" s="105">
        <v>30.4</v>
      </c>
      <c r="D17" s="31">
        <v>28.245999999999999</v>
      </c>
      <c r="E17" s="27">
        <v>2.0960000000000001</v>
      </c>
      <c r="F17" s="27">
        <v>0</v>
      </c>
      <c r="G17" s="34">
        <v>0</v>
      </c>
      <c r="H17" s="165">
        <v>33.436999999999998</v>
      </c>
      <c r="I17" s="12">
        <v>31.321999999999999</v>
      </c>
      <c r="J17" s="18">
        <v>2.1150000000000002</v>
      </c>
      <c r="K17" s="18">
        <v>0</v>
      </c>
      <c r="L17" s="52">
        <v>0</v>
      </c>
      <c r="M17" s="26">
        <v>3.254</v>
      </c>
      <c r="N17" s="34">
        <v>2.5419999999999998</v>
      </c>
      <c r="O17" s="12">
        <v>4.7510000000000003</v>
      </c>
      <c r="P17" s="52">
        <v>3.75</v>
      </c>
      <c r="S17" s="5"/>
    </row>
    <row r="18" spans="1:20" ht="15.75" thickBot="1" x14ac:dyDescent="0.3">
      <c r="A18" s="221"/>
      <c r="B18" s="244" t="s">
        <v>43</v>
      </c>
      <c r="C18" s="105">
        <v>243.3</v>
      </c>
      <c r="D18" s="31">
        <v>203.5</v>
      </c>
      <c r="E18" s="32">
        <v>22.8</v>
      </c>
      <c r="F18" s="32">
        <v>17</v>
      </c>
      <c r="G18" s="29">
        <v>0</v>
      </c>
      <c r="H18" s="166">
        <v>255.876</v>
      </c>
      <c r="I18" s="14">
        <v>204.91800000000001</v>
      </c>
      <c r="J18" s="13">
        <v>33.628999999999998</v>
      </c>
      <c r="K18" s="13">
        <v>17.329000000000001</v>
      </c>
      <c r="L18" s="51">
        <v>0</v>
      </c>
      <c r="M18" s="31">
        <v>36.700000000000003</v>
      </c>
      <c r="N18" s="29">
        <v>33</v>
      </c>
      <c r="O18" s="55">
        <v>45.244999999999997</v>
      </c>
      <c r="P18" s="51">
        <v>33.090000000000003</v>
      </c>
    </row>
    <row r="19" spans="1:20" ht="16.5" thickTop="1" thickBot="1" x14ac:dyDescent="0.3">
      <c r="A19" s="221"/>
      <c r="B19" s="245" t="s">
        <v>32</v>
      </c>
      <c r="C19" s="169">
        <v>430</v>
      </c>
      <c r="D19" s="151">
        <v>389.62</v>
      </c>
      <c r="E19" s="47">
        <v>35.94</v>
      </c>
      <c r="F19" s="67">
        <v>4.5</v>
      </c>
      <c r="G19" s="60">
        <v>0</v>
      </c>
      <c r="H19" s="159">
        <v>455.9</v>
      </c>
      <c r="I19" s="58">
        <v>272.99</v>
      </c>
      <c r="J19" s="64">
        <v>22.51</v>
      </c>
      <c r="K19" s="48">
        <v>3.9</v>
      </c>
      <c r="L19" s="64">
        <v>0</v>
      </c>
      <c r="M19" s="61">
        <v>64.930000000000007</v>
      </c>
      <c r="N19" s="60">
        <v>51.92</v>
      </c>
      <c r="O19" s="58">
        <v>63.02</v>
      </c>
      <c r="P19" s="226">
        <v>58.32</v>
      </c>
      <c r="Q19" s="228" t="s">
        <v>46</v>
      </c>
      <c r="R19" s="229" t="s">
        <v>45</v>
      </c>
    </row>
    <row r="20" spans="1:20" ht="16.5" thickTop="1" thickBot="1" x14ac:dyDescent="0.3">
      <c r="A20" s="221"/>
      <c r="B20" s="238" t="s">
        <v>9</v>
      </c>
      <c r="C20" s="232">
        <v>1631.4</v>
      </c>
      <c r="D20" s="233">
        <f t="shared" ref="D20:P20" si="0">SUM(D7+D8+D9+D10+D11+D12+D13+D14+D15+D16+D17+D18+D19)</f>
        <v>1538.366</v>
      </c>
      <c r="E20" s="68">
        <f t="shared" si="0"/>
        <v>71.335999999999999</v>
      </c>
      <c r="F20" s="66">
        <f t="shared" si="0"/>
        <v>21.7</v>
      </c>
      <c r="G20" s="59">
        <f t="shared" si="0"/>
        <v>0</v>
      </c>
      <c r="H20" s="168">
        <v>1858.1459999999997</v>
      </c>
      <c r="I20" s="160">
        <f>SUM(I7:I19)</f>
        <v>1608.4309999999998</v>
      </c>
      <c r="J20" s="63">
        <f t="shared" si="0"/>
        <v>71.986000000000004</v>
      </c>
      <c r="K20" s="65">
        <f t="shared" si="0"/>
        <v>21.228999999999999</v>
      </c>
      <c r="L20" s="63">
        <f t="shared" si="0"/>
        <v>0</v>
      </c>
      <c r="M20" s="62">
        <f>SUM(M7+M8+M9+M10+M11+M12+M13+M14+M15+RM1517+M18+M19)</f>
        <v>184.63</v>
      </c>
      <c r="N20" s="59">
        <f t="shared" si="0"/>
        <v>168.77199999999999</v>
      </c>
      <c r="O20" s="57">
        <f t="shared" si="0"/>
        <v>224.566</v>
      </c>
      <c r="P20" s="227">
        <f t="shared" si="0"/>
        <v>194.46600000000001</v>
      </c>
      <c r="Q20" s="230">
        <f>SUM(D20:G20)</f>
        <v>1631.402</v>
      </c>
      <c r="R20" s="231">
        <f>SUM(I20:L20)</f>
        <v>1701.646</v>
      </c>
      <c r="S20" s="43"/>
      <c r="T20" s="44"/>
    </row>
    <row r="21" spans="1:20" ht="16.5" thickTop="1" thickBot="1" x14ac:dyDescent="0.3">
      <c r="A21" t="s">
        <v>56</v>
      </c>
      <c r="B21" s="225" t="s">
        <v>31</v>
      </c>
      <c r="C21" s="235"/>
      <c r="D21" s="247">
        <f>D20/Q20</f>
        <v>0.9429717506782509</v>
      </c>
      <c r="E21" s="248">
        <f>E20/Q20</f>
        <v>4.3726806758849136E-2</v>
      </c>
      <c r="F21" s="248">
        <f>F20/Q20</f>
        <v>1.3301442562899885E-2</v>
      </c>
      <c r="G21" s="246">
        <f>G20/Q20</f>
        <v>0</v>
      </c>
      <c r="H21" s="237"/>
      <c r="I21" s="249">
        <f>I20/R20</f>
        <v>0.94522068632371237</v>
      </c>
      <c r="J21" s="250">
        <f>J20/R20</f>
        <v>4.2303745902496762E-2</v>
      </c>
      <c r="K21" s="250">
        <f>K20/R20</f>
        <v>1.2475567773790788E-2</v>
      </c>
      <c r="L21" s="251">
        <f>L20/R20</f>
        <v>0</v>
      </c>
      <c r="M21" s="236"/>
      <c r="N21" s="272"/>
      <c r="O21" s="234"/>
      <c r="P21" s="271"/>
      <c r="Q21" s="254">
        <f>SUM(D21:G21)</f>
        <v>0.99999999999999989</v>
      </c>
      <c r="R21" s="255">
        <f>SUM(I21:L21)</f>
        <v>0.99999999999999989</v>
      </c>
      <c r="S21" s="43"/>
      <c r="T21" s="44"/>
    </row>
    <row r="22" spans="1:20" ht="16.5" thickTop="1" thickBot="1" x14ac:dyDescent="0.3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"/>
      <c r="R22" s="5"/>
    </row>
    <row r="23" spans="1:20" ht="15.75" thickBot="1" x14ac:dyDescent="0.3">
      <c r="B23" s="275" t="s">
        <v>51</v>
      </c>
      <c r="C23" s="276"/>
      <c r="F23" s="25"/>
    </row>
    <row r="24" spans="1:20" x14ac:dyDescent="0.25">
      <c r="I24" s="43"/>
      <c r="S24" s="5"/>
    </row>
  </sheetData>
  <mergeCells count="11">
    <mergeCell ref="B23:C23"/>
    <mergeCell ref="H4:L4"/>
    <mergeCell ref="O6:P6"/>
    <mergeCell ref="M6:N6"/>
    <mergeCell ref="B2:P3"/>
    <mergeCell ref="C5:C6"/>
    <mergeCell ref="C4:G4"/>
    <mergeCell ref="D5:G5"/>
    <mergeCell ref="H5:H6"/>
    <mergeCell ref="I5:L5"/>
    <mergeCell ref="M4:P4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B2" sqref="B2:B3"/>
    </sheetView>
  </sheetViews>
  <sheetFormatPr defaultRowHeight="15" x14ac:dyDescent="0.25"/>
  <cols>
    <col min="1" max="1" width="4" customWidth="1"/>
    <col min="2" max="2" width="26" customWidth="1"/>
    <col min="3" max="8" width="10.85546875" customWidth="1"/>
    <col min="9" max="9" width="11" customWidth="1"/>
    <col min="10" max="10" width="10.7109375" customWidth="1"/>
    <col min="11" max="12" width="10.5703125" customWidth="1"/>
    <col min="13" max="13" width="10.7109375" customWidth="1"/>
    <col min="14" max="14" width="10.5703125" customWidth="1"/>
    <col min="16" max="16" width="10" customWidth="1"/>
  </cols>
  <sheetData>
    <row r="1" spans="1:16" ht="15.75" thickBot="1" x14ac:dyDescent="0.3">
      <c r="F1" s="122"/>
    </row>
    <row r="2" spans="1:16" ht="15" customHeight="1" thickTop="1" x14ac:dyDescent="0.25">
      <c r="B2" s="310"/>
      <c r="C2" s="284" t="s">
        <v>55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</row>
    <row r="3" spans="1:16" ht="15.75" customHeight="1" thickBot="1" x14ac:dyDescent="0.3">
      <c r="B3" s="311"/>
      <c r="C3" s="287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</row>
    <row r="4" spans="1:16" ht="30.75" customHeight="1" thickTop="1" x14ac:dyDescent="0.25">
      <c r="B4" s="303" t="s">
        <v>0</v>
      </c>
      <c r="C4" s="313" t="s">
        <v>28</v>
      </c>
      <c r="D4" s="302" t="s">
        <v>29</v>
      </c>
      <c r="E4" s="302" t="s">
        <v>11</v>
      </c>
      <c r="F4" s="302" t="s">
        <v>30</v>
      </c>
      <c r="G4" s="302" t="s">
        <v>25</v>
      </c>
      <c r="H4" s="302" t="s">
        <v>4</v>
      </c>
      <c r="I4" s="312" t="s">
        <v>28</v>
      </c>
      <c r="J4" s="302" t="s">
        <v>29</v>
      </c>
      <c r="K4" s="302" t="s">
        <v>11</v>
      </c>
      <c r="L4" s="302" t="s">
        <v>30</v>
      </c>
      <c r="M4" s="302" t="s">
        <v>25</v>
      </c>
      <c r="N4" s="315" t="s">
        <v>4</v>
      </c>
    </row>
    <row r="5" spans="1:16" ht="15.75" thickBot="1" x14ac:dyDescent="0.3">
      <c r="B5" s="303"/>
      <c r="C5" s="314"/>
      <c r="D5" s="302"/>
      <c r="E5" s="302"/>
      <c r="F5" s="302"/>
      <c r="G5" s="302"/>
      <c r="H5" s="302" t="s">
        <v>4</v>
      </c>
      <c r="I5" s="312"/>
      <c r="J5" s="302"/>
      <c r="K5" s="302"/>
      <c r="L5" s="302"/>
      <c r="M5" s="302"/>
      <c r="N5" s="315" t="s">
        <v>4</v>
      </c>
    </row>
    <row r="6" spans="1:16" ht="16.5" thickTop="1" thickBot="1" x14ac:dyDescent="0.3">
      <c r="B6" s="304"/>
      <c r="C6" s="305">
        <v>2016</v>
      </c>
      <c r="D6" s="306"/>
      <c r="E6" s="306"/>
      <c r="F6" s="306"/>
      <c r="G6" s="306"/>
      <c r="H6" s="307"/>
      <c r="I6" s="277" t="s">
        <v>45</v>
      </c>
      <c r="J6" s="278"/>
      <c r="K6" s="278"/>
      <c r="L6" s="278"/>
      <c r="M6" s="278"/>
      <c r="N6" s="279"/>
      <c r="P6" s="7"/>
    </row>
    <row r="7" spans="1:16" ht="15.75" thickTop="1" x14ac:dyDescent="0.25">
      <c r="A7" s="221"/>
      <c r="B7" s="242" t="s">
        <v>33</v>
      </c>
      <c r="C7" s="74">
        <v>11.8</v>
      </c>
      <c r="D7" s="74">
        <v>1.6</v>
      </c>
      <c r="E7" s="75">
        <v>0</v>
      </c>
      <c r="F7" s="75">
        <v>0</v>
      </c>
      <c r="G7" s="75">
        <v>0</v>
      </c>
      <c r="H7" s="82">
        <f>SUM(C7:G7)</f>
        <v>13.4</v>
      </c>
      <c r="I7" s="17">
        <v>21.27</v>
      </c>
      <c r="J7" s="17">
        <v>1.5840000000000001</v>
      </c>
      <c r="K7" s="23">
        <v>0</v>
      </c>
      <c r="L7" s="23">
        <v>0</v>
      </c>
      <c r="M7" s="23">
        <v>0</v>
      </c>
      <c r="N7" s="86">
        <f>SUM(I7:M7)</f>
        <v>22.853999999999999</v>
      </c>
    </row>
    <row r="8" spans="1:16" x14ac:dyDescent="0.25">
      <c r="A8" s="221"/>
      <c r="B8" s="243" t="s">
        <v>8</v>
      </c>
      <c r="C8" s="26">
        <v>1.1000000000000001</v>
      </c>
      <c r="D8" s="26">
        <v>0</v>
      </c>
      <c r="E8" s="27">
        <v>0</v>
      </c>
      <c r="F8" s="27">
        <v>68</v>
      </c>
      <c r="G8" s="27">
        <v>0</v>
      </c>
      <c r="H8" s="82">
        <f>SUM(C8:G8)</f>
        <v>69.099999999999994</v>
      </c>
      <c r="I8" s="17">
        <v>0</v>
      </c>
      <c r="J8" s="17">
        <v>0</v>
      </c>
      <c r="K8" s="23">
        <v>0</v>
      </c>
      <c r="L8" s="23">
        <v>68.543000000000006</v>
      </c>
      <c r="M8" s="23">
        <v>0</v>
      </c>
      <c r="N8" s="86">
        <f>SUM(I8:M8)</f>
        <v>68.543000000000006</v>
      </c>
    </row>
    <row r="9" spans="1:16" x14ac:dyDescent="0.25">
      <c r="A9" s="221"/>
      <c r="B9" s="244" t="s">
        <v>34</v>
      </c>
      <c r="C9" s="26">
        <v>2.5</v>
      </c>
      <c r="D9" s="27">
        <v>0</v>
      </c>
      <c r="E9" s="27">
        <v>0</v>
      </c>
      <c r="F9" s="27">
        <v>0</v>
      </c>
      <c r="G9" s="27">
        <v>0</v>
      </c>
      <c r="H9" s="83">
        <f t="shared" ref="H9:H16" si="0">SUM(C9:G9)</f>
        <v>2.5</v>
      </c>
      <c r="I9" s="12">
        <v>1.9910000000000001</v>
      </c>
      <c r="J9" s="18">
        <v>0</v>
      </c>
      <c r="K9" s="18">
        <v>0</v>
      </c>
      <c r="L9" s="18">
        <v>0</v>
      </c>
      <c r="M9" s="18">
        <v>0</v>
      </c>
      <c r="N9" s="86">
        <f t="shared" ref="N9:N17" si="1">SUM(I9:M9)</f>
        <v>1.9910000000000001</v>
      </c>
    </row>
    <row r="10" spans="1:16" x14ac:dyDescent="0.25">
      <c r="A10" s="221"/>
      <c r="B10" s="244" t="s">
        <v>35</v>
      </c>
      <c r="C10" s="26">
        <v>2.7</v>
      </c>
      <c r="D10" s="27">
        <v>0</v>
      </c>
      <c r="E10" s="27">
        <v>0</v>
      </c>
      <c r="F10" s="27">
        <v>0</v>
      </c>
      <c r="G10" s="27">
        <v>0</v>
      </c>
      <c r="H10" s="83">
        <f t="shared" si="0"/>
        <v>2.7</v>
      </c>
      <c r="I10" s="12">
        <v>1.7090000000000001</v>
      </c>
      <c r="J10" s="18">
        <v>0</v>
      </c>
      <c r="K10" s="18">
        <v>2.7E-2</v>
      </c>
      <c r="L10" s="18">
        <v>0</v>
      </c>
      <c r="M10" s="18">
        <v>0</v>
      </c>
      <c r="N10" s="86">
        <f t="shared" si="1"/>
        <v>1.736</v>
      </c>
    </row>
    <row r="11" spans="1:16" x14ac:dyDescent="0.25">
      <c r="A11" s="221"/>
      <c r="B11" s="244" t="s">
        <v>36</v>
      </c>
      <c r="C11" s="26">
        <v>0</v>
      </c>
      <c r="D11" s="27">
        <v>4.8</v>
      </c>
      <c r="E11" s="27">
        <v>0</v>
      </c>
      <c r="F11" s="27">
        <v>0</v>
      </c>
      <c r="G11" s="27">
        <v>0</v>
      </c>
      <c r="H11" s="83">
        <f t="shared" si="0"/>
        <v>4.8</v>
      </c>
      <c r="I11" s="12">
        <v>0</v>
      </c>
      <c r="J11" s="18">
        <v>0</v>
      </c>
      <c r="K11" s="18">
        <v>0</v>
      </c>
      <c r="L11" s="18">
        <v>0</v>
      </c>
      <c r="M11" s="18">
        <v>6.14</v>
      </c>
      <c r="N11" s="86">
        <f t="shared" si="1"/>
        <v>6.14</v>
      </c>
    </row>
    <row r="12" spans="1:16" x14ac:dyDescent="0.25">
      <c r="A12" s="221"/>
      <c r="B12" s="244" t="s">
        <v>37</v>
      </c>
      <c r="C12" s="26">
        <v>1.3</v>
      </c>
      <c r="D12" s="27">
        <v>0.6</v>
      </c>
      <c r="E12" s="27">
        <v>0</v>
      </c>
      <c r="F12" s="27">
        <v>0</v>
      </c>
      <c r="G12" s="27">
        <v>0</v>
      </c>
      <c r="H12" s="83">
        <f t="shared" si="0"/>
        <v>1.9</v>
      </c>
      <c r="I12" s="12">
        <v>0.45600000000000002</v>
      </c>
      <c r="J12" s="18">
        <v>0</v>
      </c>
      <c r="K12" s="18">
        <v>0</v>
      </c>
      <c r="L12" s="18">
        <v>0</v>
      </c>
      <c r="M12" s="18">
        <v>0</v>
      </c>
      <c r="N12" s="86">
        <f t="shared" si="1"/>
        <v>0.45600000000000002</v>
      </c>
    </row>
    <row r="13" spans="1:16" x14ac:dyDescent="0.25">
      <c r="A13" s="221"/>
      <c r="B13" s="244" t="s">
        <v>38</v>
      </c>
      <c r="C13" s="26">
        <v>22.5</v>
      </c>
      <c r="D13" s="27">
        <v>0.4</v>
      </c>
      <c r="E13" s="27">
        <v>3.6</v>
      </c>
      <c r="F13" s="27">
        <v>0</v>
      </c>
      <c r="G13" s="27">
        <v>0</v>
      </c>
      <c r="H13" s="83">
        <f>SUM(C13:G13)</f>
        <v>26.5</v>
      </c>
      <c r="I13" s="12">
        <v>32.896999999999998</v>
      </c>
      <c r="J13" s="18">
        <v>0.33200000000000002</v>
      </c>
      <c r="K13" s="18">
        <v>0</v>
      </c>
      <c r="L13" s="18">
        <v>0</v>
      </c>
      <c r="M13" s="18">
        <v>0</v>
      </c>
      <c r="N13" s="86">
        <f t="shared" si="1"/>
        <v>33.228999999999999</v>
      </c>
    </row>
    <row r="14" spans="1:16" x14ac:dyDescent="0.25">
      <c r="A14" s="221"/>
      <c r="B14" s="244" t="s">
        <v>39</v>
      </c>
      <c r="C14" s="26">
        <v>3.3</v>
      </c>
      <c r="D14" s="27">
        <v>2.7</v>
      </c>
      <c r="E14" s="27">
        <v>0</v>
      </c>
      <c r="F14" s="27">
        <v>0</v>
      </c>
      <c r="G14" s="27">
        <v>0</v>
      </c>
      <c r="H14" s="83">
        <f t="shared" si="0"/>
        <v>6</v>
      </c>
      <c r="I14" s="12">
        <v>1.2</v>
      </c>
      <c r="J14" s="18">
        <v>0.04</v>
      </c>
      <c r="K14" s="18">
        <v>0</v>
      </c>
      <c r="L14" s="18">
        <v>0</v>
      </c>
      <c r="M14" s="18">
        <v>0</v>
      </c>
      <c r="N14" s="86">
        <f t="shared" si="1"/>
        <v>1.24</v>
      </c>
      <c r="O14" s="53"/>
    </row>
    <row r="15" spans="1:16" x14ac:dyDescent="0.25">
      <c r="A15" s="221"/>
      <c r="B15" s="244" t="s">
        <v>40</v>
      </c>
      <c r="C15" s="26">
        <v>515.20000000000005</v>
      </c>
      <c r="D15" s="27">
        <v>239.3</v>
      </c>
      <c r="E15" s="27">
        <v>0</v>
      </c>
      <c r="F15" s="27">
        <v>0</v>
      </c>
      <c r="G15" s="27">
        <v>0</v>
      </c>
      <c r="H15" s="83">
        <f t="shared" si="0"/>
        <v>754.5</v>
      </c>
      <c r="I15" s="12">
        <v>323.40199999999999</v>
      </c>
      <c r="J15" s="18">
        <v>600.72199999999998</v>
      </c>
      <c r="K15" s="18">
        <v>0</v>
      </c>
      <c r="L15" s="18">
        <v>0</v>
      </c>
      <c r="M15" s="18">
        <v>0</v>
      </c>
      <c r="N15" s="86">
        <f t="shared" si="1"/>
        <v>924.12400000000002</v>
      </c>
    </row>
    <row r="16" spans="1:16" x14ac:dyDescent="0.25">
      <c r="A16" s="221"/>
      <c r="B16" s="244" t="s">
        <v>41</v>
      </c>
      <c r="C16" s="26">
        <v>39</v>
      </c>
      <c r="D16" s="27">
        <v>7.5</v>
      </c>
      <c r="E16" s="27">
        <v>0</v>
      </c>
      <c r="F16" s="27">
        <v>0</v>
      </c>
      <c r="G16" s="27">
        <v>0</v>
      </c>
      <c r="H16" s="83">
        <f t="shared" si="0"/>
        <v>46.5</v>
      </c>
      <c r="I16" s="12">
        <v>43.018000000000001</v>
      </c>
      <c r="J16" s="18">
        <v>9.6050000000000004</v>
      </c>
      <c r="K16" s="18">
        <v>0</v>
      </c>
      <c r="L16" s="18">
        <v>0</v>
      </c>
      <c r="M16" s="18">
        <v>0</v>
      </c>
      <c r="N16" s="86">
        <f t="shared" si="1"/>
        <v>52.623000000000005</v>
      </c>
      <c r="P16" s="5"/>
    </row>
    <row r="17" spans="1:18" x14ac:dyDescent="0.25">
      <c r="A17" s="221"/>
      <c r="B17" s="244" t="s">
        <v>42</v>
      </c>
      <c r="C17" s="26">
        <v>29.16</v>
      </c>
      <c r="D17" s="27">
        <v>1.179</v>
      </c>
      <c r="E17" s="27">
        <v>0</v>
      </c>
      <c r="F17" s="27">
        <v>0</v>
      </c>
      <c r="G17" s="27">
        <v>0</v>
      </c>
      <c r="H17" s="83">
        <f>SUM(C17:G17)</f>
        <v>30.338999999999999</v>
      </c>
      <c r="I17" s="12">
        <v>31.311</v>
      </c>
      <c r="J17" s="18">
        <v>2.1259999999999999</v>
      </c>
      <c r="K17" s="18">
        <v>0</v>
      </c>
      <c r="L17" s="18">
        <v>0</v>
      </c>
      <c r="M17" s="18">
        <v>0</v>
      </c>
      <c r="N17" s="86">
        <f t="shared" si="1"/>
        <v>33.436999999999998</v>
      </c>
    </row>
    <row r="18" spans="1:18" ht="15.75" thickBot="1" x14ac:dyDescent="0.3">
      <c r="A18" s="221"/>
      <c r="B18" s="244" t="s">
        <v>43</v>
      </c>
      <c r="C18" s="71">
        <v>136</v>
      </c>
      <c r="D18" s="72">
        <v>50</v>
      </c>
      <c r="E18" s="72">
        <v>45.5</v>
      </c>
      <c r="F18" s="72">
        <v>0</v>
      </c>
      <c r="G18" s="72">
        <v>12.3</v>
      </c>
      <c r="H18" s="84">
        <f>SUM(C18:G18)</f>
        <v>243.8</v>
      </c>
      <c r="I18" s="73">
        <v>148</v>
      </c>
      <c r="J18" s="73">
        <v>60</v>
      </c>
      <c r="K18" s="73">
        <v>48</v>
      </c>
      <c r="L18" s="73">
        <v>0</v>
      </c>
      <c r="M18" s="73">
        <v>0</v>
      </c>
      <c r="N18" s="87">
        <f>SUM(I18:M18)</f>
        <v>256</v>
      </c>
      <c r="P18" s="43"/>
    </row>
    <row r="19" spans="1:18" ht="15.75" thickBot="1" x14ac:dyDescent="0.3">
      <c r="A19" s="221"/>
      <c r="B19" s="264" t="s">
        <v>32</v>
      </c>
      <c r="C19" s="69">
        <v>200.12</v>
      </c>
      <c r="D19" s="69">
        <v>208.24</v>
      </c>
      <c r="E19" s="69">
        <v>21</v>
      </c>
      <c r="F19" s="69">
        <v>0</v>
      </c>
      <c r="G19" s="69">
        <v>0</v>
      </c>
      <c r="H19" s="85">
        <f>SUM(C19:G19)</f>
        <v>429.36</v>
      </c>
      <c r="I19" s="70">
        <v>123.13</v>
      </c>
      <c r="J19" s="70">
        <v>159.55000000000001</v>
      </c>
      <c r="K19" s="70">
        <v>16.600000000000001</v>
      </c>
      <c r="L19" s="70">
        <v>0</v>
      </c>
      <c r="M19" s="70">
        <v>0</v>
      </c>
      <c r="N19" s="88">
        <f>SUM(I19:M19)</f>
        <v>299.28000000000003</v>
      </c>
    </row>
    <row r="20" spans="1:18" ht="16.5" thickTop="1" thickBot="1" x14ac:dyDescent="0.3">
      <c r="B20" s="97" t="s">
        <v>9</v>
      </c>
      <c r="C20" s="81">
        <f t="shared" ref="C20:N20" si="2">SUM(C7:C19)</f>
        <v>964.68000000000006</v>
      </c>
      <c r="D20" s="76">
        <f t="shared" si="2"/>
        <v>516.31899999999996</v>
      </c>
      <c r="E20" s="76">
        <f t="shared" si="2"/>
        <v>70.099999999999994</v>
      </c>
      <c r="F20" s="76">
        <f t="shared" si="2"/>
        <v>68</v>
      </c>
      <c r="G20" s="76">
        <f t="shared" si="2"/>
        <v>12.3</v>
      </c>
      <c r="H20" s="79">
        <f t="shared" si="2"/>
        <v>1631.3989999999999</v>
      </c>
      <c r="I20" s="80">
        <f t="shared" si="2"/>
        <v>728.3839999999999</v>
      </c>
      <c r="J20" s="77">
        <f t="shared" si="2"/>
        <v>833.95900000000006</v>
      </c>
      <c r="K20" s="77">
        <f t="shared" si="2"/>
        <v>64.62700000000001</v>
      </c>
      <c r="L20" s="77">
        <f t="shared" si="2"/>
        <v>68.543000000000006</v>
      </c>
      <c r="M20" s="77">
        <f t="shared" si="2"/>
        <v>6.14</v>
      </c>
      <c r="N20" s="78">
        <f t="shared" si="2"/>
        <v>1701.653</v>
      </c>
      <c r="P20" s="43"/>
      <c r="Q20" s="43"/>
      <c r="R20" s="44"/>
    </row>
    <row r="21" spans="1:18" ht="16.5" thickTop="1" thickBot="1" x14ac:dyDescent="0.3">
      <c r="B21" s="225" t="s">
        <v>31</v>
      </c>
      <c r="C21" s="256">
        <f>C20/H20</f>
        <v>0.5913207008218101</v>
      </c>
      <c r="D21" s="257">
        <f>D20/H20</f>
        <v>0.31648848626240422</v>
      </c>
      <c r="E21" s="257">
        <f>E20/H20</f>
        <v>4.296925522205175E-2</v>
      </c>
      <c r="F21" s="257">
        <f>F20/H20</f>
        <v>4.1682016477881868E-2</v>
      </c>
      <c r="G21" s="257">
        <f>G20/H20</f>
        <v>7.539541215852162E-3</v>
      </c>
      <c r="H21" s="258">
        <f>SUM(C21:G21)</f>
        <v>1</v>
      </c>
      <c r="I21" s="259">
        <f>I20/N20</f>
        <v>0.42804496568924444</v>
      </c>
      <c r="J21" s="260">
        <f>J20/N20</f>
        <v>0.49008757954765164</v>
      </c>
      <c r="K21" s="260">
        <f>K20/N20</f>
        <v>3.7978953405894154E-2</v>
      </c>
      <c r="L21" s="260">
        <f>L20/N20</f>
        <v>4.0280245149863107E-2</v>
      </c>
      <c r="M21" s="260">
        <f>M20/N20</f>
        <v>3.608256207346621E-3</v>
      </c>
      <c r="N21" s="261">
        <f>SUM(I21:M21)</f>
        <v>0.99999999999999989</v>
      </c>
      <c r="P21" s="43"/>
      <c r="Q21" s="43"/>
      <c r="R21" s="44"/>
    </row>
    <row r="22" spans="1:18" ht="16.5" thickTop="1" thickBot="1" x14ac:dyDescent="0.3">
      <c r="A22" s="5"/>
      <c r="B22" s="93"/>
      <c r="C22" s="56"/>
      <c r="D22" s="21"/>
      <c r="E22" s="21"/>
      <c r="F22" s="28"/>
      <c r="G22" s="28"/>
      <c r="H22" s="89"/>
      <c r="I22" s="90"/>
      <c r="J22" s="19"/>
      <c r="K22" s="16"/>
      <c r="L22" s="16"/>
      <c r="M22" s="16"/>
      <c r="N22" s="91"/>
      <c r="O22" s="5"/>
    </row>
    <row r="23" spans="1:18" ht="15.75" thickBot="1" x14ac:dyDescent="0.3">
      <c r="B23" s="308" t="s">
        <v>51</v>
      </c>
      <c r="C23" s="309"/>
      <c r="D23" s="25"/>
      <c r="O23" s="5"/>
    </row>
    <row r="27" spans="1:18" x14ac:dyDescent="0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</sheetData>
  <mergeCells count="18">
    <mergeCell ref="B23:C23"/>
    <mergeCell ref="B2:B3"/>
    <mergeCell ref="C2:N3"/>
    <mergeCell ref="F4:F5"/>
    <mergeCell ref="I4:I5"/>
    <mergeCell ref="J4:J5"/>
    <mergeCell ref="C4:C5"/>
    <mergeCell ref="D4:D5"/>
    <mergeCell ref="E4:E5"/>
    <mergeCell ref="N4:N5"/>
    <mergeCell ref="H4:H5"/>
    <mergeCell ref="L4:L5"/>
    <mergeCell ref="M4:M5"/>
    <mergeCell ref="G4:G5"/>
    <mergeCell ref="K4:K5"/>
    <mergeCell ref="I6:N6"/>
    <mergeCell ref="B4:B6"/>
    <mergeCell ref="C6:H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0"/>
  <sheetViews>
    <sheetView workbookViewId="0">
      <selection activeCell="R7" sqref="R7"/>
    </sheetView>
  </sheetViews>
  <sheetFormatPr defaultRowHeight="15" x14ac:dyDescent="0.25"/>
  <cols>
    <col min="1" max="1" width="3.28515625" customWidth="1"/>
    <col min="2" max="2" width="15.85546875" customWidth="1"/>
    <col min="3" max="3" width="9.140625" customWidth="1"/>
    <col min="4" max="4" width="2.140625" customWidth="1"/>
    <col min="9" max="9" width="10.28515625" customWidth="1"/>
    <col min="10" max="10" width="10.42578125" customWidth="1"/>
    <col min="18" max="18" width="9.140625" customWidth="1"/>
  </cols>
  <sheetData>
    <row r="1" spans="2:19" ht="15.75" thickBot="1" x14ac:dyDescent="0.3">
      <c r="B1" s="317"/>
      <c r="C1" s="317"/>
      <c r="D1" s="317"/>
    </row>
    <row r="2" spans="2:19" ht="16.5" thickTop="1" x14ac:dyDescent="0.25">
      <c r="B2" s="346" t="s">
        <v>0</v>
      </c>
      <c r="C2" s="347"/>
      <c r="D2" s="348"/>
      <c r="E2" s="284" t="s">
        <v>44</v>
      </c>
      <c r="F2" s="285"/>
      <c r="G2" s="285"/>
      <c r="H2" s="286"/>
      <c r="I2" s="284" t="s">
        <v>54</v>
      </c>
      <c r="J2" s="285"/>
      <c r="K2" s="285"/>
      <c r="L2" s="285"/>
      <c r="M2" s="285"/>
      <c r="N2" s="285"/>
      <c r="O2" s="285"/>
      <c r="P2" s="286"/>
      <c r="Q2" s="37"/>
      <c r="R2" s="5"/>
    </row>
    <row r="3" spans="2:19" ht="16.5" thickBot="1" x14ac:dyDescent="0.3">
      <c r="B3" s="349"/>
      <c r="C3" s="350"/>
      <c r="D3" s="351"/>
      <c r="E3" s="287"/>
      <c r="F3" s="288"/>
      <c r="G3" s="288"/>
      <c r="H3" s="289"/>
      <c r="I3" s="287"/>
      <c r="J3" s="288"/>
      <c r="K3" s="288"/>
      <c r="L3" s="288"/>
      <c r="M3" s="288"/>
      <c r="N3" s="288"/>
      <c r="O3" s="288"/>
      <c r="P3" s="289"/>
      <c r="Q3" s="37"/>
      <c r="R3" s="37"/>
      <c r="S3" s="5"/>
    </row>
    <row r="4" spans="2:19" ht="17.25" thickTop="1" thickBot="1" x14ac:dyDescent="0.3">
      <c r="B4" s="352"/>
      <c r="C4" s="353"/>
      <c r="D4" s="354"/>
      <c r="E4" s="3" t="s">
        <v>17</v>
      </c>
      <c r="F4" s="3" t="s">
        <v>16</v>
      </c>
      <c r="G4" s="6" t="s">
        <v>17</v>
      </c>
      <c r="H4" s="265" t="s">
        <v>16</v>
      </c>
      <c r="I4" s="266" t="s">
        <v>12</v>
      </c>
      <c r="J4" s="267" t="s">
        <v>13</v>
      </c>
      <c r="K4" s="267" t="s">
        <v>14</v>
      </c>
      <c r="L4" s="268" t="s">
        <v>15</v>
      </c>
      <c r="M4" s="3" t="s">
        <v>12</v>
      </c>
      <c r="N4" s="270" t="s">
        <v>13</v>
      </c>
      <c r="O4" s="6" t="s">
        <v>14</v>
      </c>
      <c r="P4" s="269" t="s">
        <v>15</v>
      </c>
      <c r="Q4" s="37"/>
      <c r="R4" s="37"/>
    </row>
    <row r="5" spans="2:19" ht="17.25" thickTop="1" thickBot="1" x14ac:dyDescent="0.3">
      <c r="B5" s="344"/>
      <c r="C5" s="345"/>
      <c r="D5" s="345"/>
      <c r="E5" s="333">
        <v>2016</v>
      </c>
      <c r="F5" s="334"/>
      <c r="G5" s="335">
        <v>2017</v>
      </c>
      <c r="H5" s="336"/>
      <c r="I5" s="337" t="s">
        <v>46</v>
      </c>
      <c r="J5" s="338"/>
      <c r="K5" s="338"/>
      <c r="L5" s="339"/>
      <c r="M5" s="335" t="s">
        <v>45</v>
      </c>
      <c r="N5" s="340"/>
      <c r="O5" s="340"/>
      <c r="P5" s="336"/>
      <c r="Q5" s="37"/>
      <c r="R5" s="37"/>
    </row>
    <row r="6" spans="2:19" ht="16.5" thickTop="1" x14ac:dyDescent="0.25">
      <c r="B6" s="322" t="s">
        <v>33</v>
      </c>
      <c r="C6" s="323"/>
      <c r="D6" s="324"/>
      <c r="E6" s="41">
        <v>42</v>
      </c>
      <c r="F6" s="121">
        <v>74</v>
      </c>
      <c r="G6" s="119">
        <v>50</v>
      </c>
      <c r="H6" s="120">
        <v>80</v>
      </c>
      <c r="I6" s="108">
        <v>1.8</v>
      </c>
      <c r="J6" s="109">
        <v>8.5</v>
      </c>
      <c r="K6" s="109">
        <v>3</v>
      </c>
      <c r="L6" s="110">
        <v>0.1</v>
      </c>
      <c r="M6" s="111">
        <v>2.6840000000000002</v>
      </c>
      <c r="N6" s="112">
        <v>13.051</v>
      </c>
      <c r="O6" s="112">
        <v>3.5110000000000001</v>
      </c>
      <c r="P6" s="113">
        <v>3.6</v>
      </c>
      <c r="Q6" s="37"/>
      <c r="R6" s="37"/>
    </row>
    <row r="7" spans="2:19" ht="15.75" x14ac:dyDescent="0.25">
      <c r="B7" s="319" t="s">
        <v>8</v>
      </c>
      <c r="C7" s="320"/>
      <c r="D7" s="321"/>
      <c r="E7" s="41">
        <v>8</v>
      </c>
      <c r="F7" s="99">
        <v>8</v>
      </c>
      <c r="G7" s="8">
        <v>7</v>
      </c>
      <c r="H7" s="102">
        <v>8</v>
      </c>
      <c r="I7" s="114">
        <v>0</v>
      </c>
      <c r="J7" s="26">
        <v>0</v>
      </c>
      <c r="K7" s="26">
        <v>0</v>
      </c>
      <c r="L7" s="105">
        <v>69.099999999999994</v>
      </c>
      <c r="M7" s="12">
        <v>0</v>
      </c>
      <c r="N7" s="12">
        <v>0</v>
      </c>
      <c r="O7" s="12">
        <v>0</v>
      </c>
      <c r="P7" s="115">
        <v>68.543000000000006</v>
      </c>
      <c r="Q7" s="37"/>
      <c r="R7" s="37"/>
    </row>
    <row r="8" spans="2:19" ht="15.75" x14ac:dyDescent="0.25">
      <c r="B8" s="322" t="s">
        <v>34</v>
      </c>
      <c r="C8" s="323"/>
      <c r="D8" s="324"/>
      <c r="E8" s="9">
        <v>24</v>
      </c>
      <c r="F8" s="99">
        <v>25</v>
      </c>
      <c r="G8" s="8">
        <v>20</v>
      </c>
      <c r="H8" s="102">
        <v>23</v>
      </c>
      <c r="I8" s="54">
        <v>0.9</v>
      </c>
      <c r="J8" s="32">
        <v>1.4</v>
      </c>
      <c r="K8" s="32">
        <v>0.1</v>
      </c>
      <c r="L8" s="29">
        <v>0</v>
      </c>
      <c r="M8" s="10">
        <v>0.39800000000000002</v>
      </c>
      <c r="N8" s="13">
        <v>1.415</v>
      </c>
      <c r="O8" s="13">
        <v>0.17799999999999999</v>
      </c>
      <c r="P8" s="51">
        <v>0</v>
      </c>
      <c r="Q8" s="37"/>
      <c r="R8" s="37"/>
    </row>
    <row r="9" spans="2:19" ht="15.75" x14ac:dyDescent="0.25">
      <c r="B9" s="322" t="s">
        <v>35</v>
      </c>
      <c r="C9" s="323"/>
      <c r="D9" s="324"/>
      <c r="E9" s="9">
        <v>8</v>
      </c>
      <c r="F9" s="99">
        <v>18</v>
      </c>
      <c r="G9" s="8">
        <v>7</v>
      </c>
      <c r="H9" s="102">
        <v>15</v>
      </c>
      <c r="I9" s="54">
        <v>1</v>
      </c>
      <c r="J9" s="32">
        <v>1.7</v>
      </c>
      <c r="K9" s="32">
        <v>0</v>
      </c>
      <c r="L9" s="29">
        <v>0</v>
      </c>
      <c r="M9" s="10">
        <v>0.218</v>
      </c>
      <c r="N9" s="13">
        <v>1.518</v>
      </c>
      <c r="O9" s="13">
        <v>0</v>
      </c>
      <c r="P9" s="51">
        <v>0</v>
      </c>
      <c r="Q9" s="37"/>
      <c r="R9" s="37"/>
    </row>
    <row r="10" spans="2:19" ht="15.75" x14ac:dyDescent="0.25">
      <c r="B10" s="322" t="s">
        <v>47</v>
      </c>
      <c r="C10" s="323"/>
      <c r="D10" s="324"/>
      <c r="E10" s="9">
        <v>7</v>
      </c>
      <c r="F10" s="99">
        <v>17</v>
      </c>
      <c r="G10" s="8">
        <v>5</v>
      </c>
      <c r="H10" s="102">
        <v>13</v>
      </c>
      <c r="I10" s="54">
        <v>1.3</v>
      </c>
      <c r="J10" s="32">
        <v>3.5</v>
      </c>
      <c r="K10" s="32">
        <v>0</v>
      </c>
      <c r="L10" s="29">
        <v>0</v>
      </c>
      <c r="M10" s="10">
        <v>0</v>
      </c>
      <c r="N10" s="10">
        <v>6.14</v>
      </c>
      <c r="O10" s="13">
        <v>0</v>
      </c>
      <c r="P10" s="51">
        <v>0</v>
      </c>
      <c r="Q10" s="37"/>
      <c r="R10" s="37"/>
    </row>
    <row r="11" spans="2:19" ht="15.75" x14ac:dyDescent="0.25">
      <c r="B11" s="322" t="s">
        <v>37</v>
      </c>
      <c r="C11" s="323"/>
      <c r="D11" s="324"/>
      <c r="E11" s="9">
        <v>13</v>
      </c>
      <c r="F11" s="99">
        <v>18</v>
      </c>
      <c r="G11" s="8">
        <v>4</v>
      </c>
      <c r="H11" s="102">
        <v>5</v>
      </c>
      <c r="I11" s="54">
        <v>0.8</v>
      </c>
      <c r="J11" s="32">
        <v>1.1000000000000001</v>
      </c>
      <c r="K11" s="32">
        <v>0</v>
      </c>
      <c r="L11" s="29">
        <v>0</v>
      </c>
      <c r="M11" s="10">
        <v>0.45600000000000002</v>
      </c>
      <c r="N11" s="13">
        <v>0</v>
      </c>
      <c r="O11" s="13">
        <v>0</v>
      </c>
      <c r="P11" s="51">
        <v>0</v>
      </c>
      <c r="Q11" s="37"/>
      <c r="R11" s="37"/>
    </row>
    <row r="12" spans="2:19" ht="15.75" x14ac:dyDescent="0.25">
      <c r="B12" s="322" t="s">
        <v>38</v>
      </c>
      <c r="C12" s="323"/>
      <c r="D12" s="324"/>
      <c r="E12" s="9">
        <v>153</v>
      </c>
      <c r="F12" s="99">
        <v>171</v>
      </c>
      <c r="G12" s="8">
        <v>143</v>
      </c>
      <c r="H12" s="102">
        <v>164</v>
      </c>
      <c r="I12" s="54">
        <v>15.4</v>
      </c>
      <c r="J12" s="32">
        <v>6</v>
      </c>
      <c r="K12" s="32">
        <v>5.2</v>
      </c>
      <c r="L12" s="29">
        <v>0</v>
      </c>
      <c r="M12" s="45" t="s">
        <v>26</v>
      </c>
      <c r="N12" s="46" t="s">
        <v>26</v>
      </c>
      <c r="O12" s="46" t="s">
        <v>26</v>
      </c>
      <c r="P12" s="116" t="s">
        <v>26</v>
      </c>
      <c r="Q12" s="37"/>
      <c r="R12" s="37"/>
    </row>
    <row r="13" spans="2:19" ht="15.75" x14ac:dyDescent="0.25">
      <c r="B13" s="322" t="s">
        <v>39</v>
      </c>
      <c r="C13" s="323"/>
      <c r="D13" s="324"/>
      <c r="E13" s="9">
        <v>12</v>
      </c>
      <c r="F13" s="99">
        <v>65</v>
      </c>
      <c r="G13" s="8">
        <v>8</v>
      </c>
      <c r="H13" s="102">
        <v>67</v>
      </c>
      <c r="I13" s="54">
        <v>0.4</v>
      </c>
      <c r="J13" s="32">
        <v>0.5</v>
      </c>
      <c r="K13" s="32">
        <v>0</v>
      </c>
      <c r="L13" s="29">
        <v>5.0999999999999996</v>
      </c>
      <c r="M13" s="10">
        <v>0.33</v>
      </c>
      <c r="N13" s="13">
        <v>0.91</v>
      </c>
      <c r="O13" s="13">
        <v>0</v>
      </c>
      <c r="P13" s="51">
        <v>0</v>
      </c>
      <c r="Q13" s="37"/>
      <c r="R13" s="37"/>
    </row>
    <row r="14" spans="2:19" ht="15.75" x14ac:dyDescent="0.25">
      <c r="B14" s="322" t="s">
        <v>40</v>
      </c>
      <c r="C14" s="323"/>
      <c r="D14" s="324"/>
      <c r="E14" s="9">
        <v>301</v>
      </c>
      <c r="F14" s="99">
        <v>437</v>
      </c>
      <c r="G14" s="8">
        <v>509</v>
      </c>
      <c r="H14" s="102">
        <v>722</v>
      </c>
      <c r="I14" s="54">
        <v>7.6</v>
      </c>
      <c r="J14" s="32">
        <v>158.4</v>
      </c>
      <c r="K14" s="32">
        <v>98.2</v>
      </c>
      <c r="L14" s="29">
        <v>490.3</v>
      </c>
      <c r="M14" s="10">
        <v>23.161999999999999</v>
      </c>
      <c r="N14" s="13">
        <v>10.465</v>
      </c>
      <c r="O14" s="13">
        <v>288.70400000000001</v>
      </c>
      <c r="P14" s="51">
        <v>601.79300000000001</v>
      </c>
      <c r="Q14" s="37"/>
      <c r="R14" s="37"/>
    </row>
    <row r="15" spans="2:19" ht="15.75" x14ac:dyDescent="0.25">
      <c r="B15" s="322" t="s">
        <v>41</v>
      </c>
      <c r="C15" s="323"/>
      <c r="D15" s="324"/>
      <c r="E15" s="9">
        <v>70</v>
      </c>
      <c r="F15" s="99">
        <v>76</v>
      </c>
      <c r="G15" s="8">
        <v>67</v>
      </c>
      <c r="H15" s="102">
        <v>83</v>
      </c>
      <c r="I15" s="54">
        <v>2.6</v>
      </c>
      <c r="J15" s="32">
        <v>6.7</v>
      </c>
      <c r="K15" s="32">
        <v>20.100000000000001</v>
      </c>
      <c r="L15" s="29">
        <v>17.100000000000001</v>
      </c>
      <c r="M15" s="10">
        <v>3.7320000000000002</v>
      </c>
      <c r="N15" s="13">
        <v>6.1189999999999998</v>
      </c>
      <c r="O15" s="13">
        <v>7.9889999999999999</v>
      </c>
      <c r="P15" s="51">
        <v>34.783000000000001</v>
      </c>
      <c r="Q15" s="37"/>
      <c r="R15" s="37"/>
    </row>
    <row r="16" spans="2:19" ht="15.75" x14ac:dyDescent="0.25">
      <c r="B16" s="322" t="s">
        <v>42</v>
      </c>
      <c r="C16" s="323"/>
      <c r="D16" s="324"/>
      <c r="E16" s="9">
        <v>105</v>
      </c>
      <c r="F16" s="99">
        <v>158</v>
      </c>
      <c r="G16" s="8">
        <v>76</v>
      </c>
      <c r="H16" s="102">
        <v>176</v>
      </c>
      <c r="I16" s="114">
        <v>10.1</v>
      </c>
      <c r="J16" s="26">
        <v>7.8</v>
      </c>
      <c r="K16" s="26">
        <v>12.5</v>
      </c>
      <c r="L16" s="105">
        <v>0</v>
      </c>
      <c r="M16" s="12">
        <v>5.125</v>
      </c>
      <c r="N16" s="12">
        <v>13.388</v>
      </c>
      <c r="O16" s="12">
        <v>14.923999999999999</v>
      </c>
      <c r="P16" s="115">
        <v>0</v>
      </c>
      <c r="Q16" s="37"/>
      <c r="R16" s="37"/>
    </row>
    <row r="17" spans="2:20" ht="16.5" thickBot="1" x14ac:dyDescent="0.3">
      <c r="B17" s="322" t="s">
        <v>43</v>
      </c>
      <c r="C17" s="323"/>
      <c r="D17" s="324"/>
      <c r="E17" s="20">
        <v>120</v>
      </c>
      <c r="F17" s="100">
        <v>135</v>
      </c>
      <c r="G17" s="35">
        <v>125</v>
      </c>
      <c r="H17" s="103">
        <v>130</v>
      </c>
      <c r="I17" s="117" t="s">
        <v>26</v>
      </c>
      <c r="J17" s="94" t="s">
        <v>26</v>
      </c>
      <c r="K17" s="94" t="s">
        <v>26</v>
      </c>
      <c r="L17" s="106" t="s">
        <v>26</v>
      </c>
      <c r="M17" s="95" t="s">
        <v>26</v>
      </c>
      <c r="N17" s="95" t="s">
        <v>26</v>
      </c>
      <c r="O17" s="95" t="s">
        <v>26</v>
      </c>
      <c r="P17" s="118" t="s">
        <v>26</v>
      </c>
      <c r="Q17" s="37"/>
      <c r="R17" s="37"/>
    </row>
    <row r="18" spans="2:20" ht="17.25" thickTop="1" thickBot="1" x14ac:dyDescent="0.3">
      <c r="B18" s="341" t="s">
        <v>32</v>
      </c>
      <c r="C18" s="342"/>
      <c r="D18" s="343"/>
      <c r="E18" s="101">
        <v>1360</v>
      </c>
      <c r="F18" s="104">
        <v>1585</v>
      </c>
      <c r="G18" s="133">
        <v>973</v>
      </c>
      <c r="H18" s="134">
        <v>1083</v>
      </c>
      <c r="I18" s="142">
        <v>46.53</v>
      </c>
      <c r="J18" s="140">
        <v>89.03</v>
      </c>
      <c r="K18" s="143">
        <v>148.4</v>
      </c>
      <c r="L18" s="107">
        <v>100.74</v>
      </c>
      <c r="M18" s="22">
        <v>26.59</v>
      </c>
      <c r="N18" s="147">
        <v>70.83</v>
      </c>
      <c r="O18" s="147">
        <v>112.4</v>
      </c>
      <c r="P18" s="149">
        <v>89.58</v>
      </c>
      <c r="Q18" s="252">
        <v>2016</v>
      </c>
      <c r="R18" s="253">
        <v>2017</v>
      </c>
      <c r="S18" s="53"/>
    </row>
    <row r="19" spans="2:20" ht="16.5" thickTop="1" thickBot="1" x14ac:dyDescent="0.3">
      <c r="B19" s="325" t="s">
        <v>9</v>
      </c>
      <c r="C19" s="326"/>
      <c r="D19" s="327"/>
      <c r="E19" s="138">
        <f t="shared" ref="E19:P19" si="0">SUM(E6:E18)</f>
        <v>2223</v>
      </c>
      <c r="F19" s="137">
        <f t="shared" si="0"/>
        <v>2787</v>
      </c>
      <c r="G19" s="136">
        <f t="shared" si="0"/>
        <v>1994</v>
      </c>
      <c r="H19" s="135">
        <f t="shared" si="0"/>
        <v>2569</v>
      </c>
      <c r="I19" s="141">
        <f t="shared" si="0"/>
        <v>88.43</v>
      </c>
      <c r="J19" s="139">
        <f t="shared" si="0"/>
        <v>284.63</v>
      </c>
      <c r="K19" s="139">
        <f t="shared" si="0"/>
        <v>287.5</v>
      </c>
      <c r="L19" s="144">
        <f t="shared" si="0"/>
        <v>682.44</v>
      </c>
      <c r="M19" s="145">
        <f t="shared" si="0"/>
        <v>62.694999999999993</v>
      </c>
      <c r="N19" s="146">
        <f t="shared" si="0"/>
        <v>123.836</v>
      </c>
      <c r="O19" s="146">
        <f t="shared" si="0"/>
        <v>427.70600000000002</v>
      </c>
      <c r="P19" s="148">
        <f t="shared" si="0"/>
        <v>798.29900000000009</v>
      </c>
      <c r="Q19" s="128">
        <f>SUM(I19:L19)</f>
        <v>1343</v>
      </c>
      <c r="R19" s="129">
        <f>SUM(M19:P19)</f>
        <v>1412.5360000000001</v>
      </c>
      <c r="T19" s="5"/>
    </row>
    <row r="20" spans="2:20" ht="16.5" thickTop="1" thickBot="1" x14ac:dyDescent="0.3">
      <c r="B20" s="331" t="s">
        <v>31</v>
      </c>
      <c r="C20" s="332"/>
      <c r="D20" s="332"/>
      <c r="E20" s="328"/>
      <c r="F20" s="329"/>
      <c r="G20" s="329"/>
      <c r="H20" s="330"/>
      <c r="I20" s="274">
        <f>$I19/Q19</f>
        <v>6.58451228592703E-2</v>
      </c>
      <c r="J20" s="123">
        <f>$J19/Q19</f>
        <v>0.21193596425912137</v>
      </c>
      <c r="K20" s="123">
        <f>$K19/Q19</f>
        <v>0.21407297096053612</v>
      </c>
      <c r="L20" s="124">
        <f>$L19/Q19</f>
        <v>0.50814594192107232</v>
      </c>
      <c r="M20" s="125">
        <f>$M19/R19</f>
        <v>4.4384709487050235E-2</v>
      </c>
      <c r="N20" s="126">
        <f>$N19/R19</f>
        <v>8.7669270022144558E-2</v>
      </c>
      <c r="O20" s="126">
        <f>$O19/R19</f>
        <v>0.30279299076271332</v>
      </c>
      <c r="P20" s="127">
        <f>$P19/R19</f>
        <v>0.56515302972809189</v>
      </c>
      <c r="Q20" s="130">
        <f>SUM(I20:L20)</f>
        <v>1</v>
      </c>
      <c r="R20" s="131">
        <f>SUM(M20:P20)</f>
        <v>1</v>
      </c>
      <c r="T20" s="5"/>
    </row>
    <row r="21" spans="2:20" ht="16.5" thickTop="1" thickBot="1" x14ac:dyDescent="0.3">
      <c r="B21" s="316"/>
      <c r="C21" s="316"/>
      <c r="D21" s="316"/>
      <c r="E21" s="21"/>
      <c r="F21" s="21"/>
      <c r="G21" s="16"/>
      <c r="H21" s="16"/>
      <c r="I21" s="39"/>
      <c r="J21" s="21"/>
      <c r="K21" s="21"/>
      <c r="L21" s="21"/>
      <c r="M21" s="40"/>
      <c r="N21" s="40"/>
      <c r="O21" s="16"/>
      <c r="P21" s="16"/>
      <c r="Q21" s="38"/>
      <c r="R21" s="19"/>
      <c r="S21" s="5"/>
    </row>
    <row r="22" spans="2:20" ht="15.75" thickBot="1" x14ac:dyDescent="0.3">
      <c r="B22" s="275" t="s">
        <v>48</v>
      </c>
      <c r="C22" s="318"/>
      <c r="D22" s="318"/>
      <c r="E22" s="276"/>
      <c r="R22" s="5"/>
    </row>
    <row r="25" spans="2:20" x14ac:dyDescent="0.25">
      <c r="I25" s="43"/>
      <c r="J25" s="43"/>
      <c r="K25" s="43"/>
      <c r="L25" s="43"/>
      <c r="M25" s="43"/>
      <c r="N25" s="43"/>
      <c r="O25" s="43"/>
      <c r="P25" s="43"/>
    </row>
    <row r="30" spans="2:20" x14ac:dyDescent="0.25">
      <c r="E30" s="92"/>
      <c r="F30" s="92"/>
      <c r="G30" s="92"/>
      <c r="H30" s="92"/>
      <c r="I30" s="92"/>
      <c r="J30" s="92"/>
      <c r="K30" s="96"/>
      <c r="L30" s="96"/>
      <c r="M30" s="96"/>
      <c r="N30" s="96"/>
      <c r="O30" s="96"/>
      <c r="P30" s="96"/>
    </row>
  </sheetData>
  <mergeCells count="27">
    <mergeCell ref="B20:D20"/>
    <mergeCell ref="B6:D6"/>
    <mergeCell ref="I2:P3"/>
    <mergeCell ref="E5:F5"/>
    <mergeCell ref="G5:H5"/>
    <mergeCell ref="I5:L5"/>
    <mergeCell ref="M5:P5"/>
    <mergeCell ref="E2:H3"/>
    <mergeCell ref="B18:D18"/>
    <mergeCell ref="B5:D5"/>
    <mergeCell ref="B2:D4"/>
    <mergeCell ref="B21:D21"/>
    <mergeCell ref="B1:D1"/>
    <mergeCell ref="B22:E22"/>
    <mergeCell ref="B7:D7"/>
    <mergeCell ref="B12:D12"/>
    <mergeCell ref="B13:D13"/>
    <mergeCell ref="B11:D11"/>
    <mergeCell ref="B10:D10"/>
    <mergeCell ref="B9:D9"/>
    <mergeCell ref="B8:D8"/>
    <mergeCell ref="B16:D16"/>
    <mergeCell ref="B19:D19"/>
    <mergeCell ref="B17:D17"/>
    <mergeCell ref="B15:D15"/>
    <mergeCell ref="E20:H20"/>
    <mergeCell ref="B14:D14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I16" sqref="I16"/>
    </sheetView>
  </sheetViews>
  <sheetFormatPr defaultRowHeight="15" x14ac:dyDescent="0.25"/>
  <cols>
    <col min="1" max="1" width="4.85546875" customWidth="1"/>
    <col min="2" max="2" width="15.140625" customWidth="1"/>
  </cols>
  <sheetData>
    <row r="1" spans="1:17" ht="15.75" thickBot="1" x14ac:dyDescent="0.3">
      <c r="B1" s="132"/>
      <c r="C1" s="122"/>
      <c r="D1" s="122"/>
      <c r="E1" s="122"/>
      <c r="F1" s="122"/>
      <c r="G1" s="122"/>
      <c r="H1" s="122"/>
    </row>
    <row r="2" spans="1:17" ht="15.75" thickTop="1" x14ac:dyDescent="0.25">
      <c r="B2" s="361"/>
      <c r="C2" s="355" t="s">
        <v>53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7"/>
    </row>
    <row r="3" spans="1:17" ht="15.75" thickBot="1" x14ac:dyDescent="0.3">
      <c r="A3" s="221"/>
      <c r="B3" s="362"/>
      <c r="C3" s="358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60"/>
    </row>
    <row r="4" spans="1:17" ht="16.5" thickTop="1" thickBot="1" x14ac:dyDescent="0.3">
      <c r="A4" s="221"/>
      <c r="B4" s="363"/>
      <c r="C4" s="222">
        <v>2006</v>
      </c>
      <c r="D4" s="209">
        <v>2007</v>
      </c>
      <c r="E4" s="209">
        <v>2008</v>
      </c>
      <c r="F4" s="209">
        <v>2009</v>
      </c>
      <c r="G4" s="209">
        <v>2010</v>
      </c>
      <c r="H4" s="209">
        <v>2011</v>
      </c>
      <c r="I4" s="209">
        <v>2012</v>
      </c>
      <c r="J4" s="209">
        <v>2013</v>
      </c>
      <c r="K4" s="209">
        <v>2014</v>
      </c>
      <c r="L4" s="209">
        <v>2015</v>
      </c>
      <c r="M4" s="223">
        <v>2016</v>
      </c>
      <c r="N4" s="224">
        <v>2017</v>
      </c>
    </row>
    <row r="5" spans="1:17" ht="16.5" thickTop="1" thickBot="1" x14ac:dyDescent="0.3">
      <c r="B5" s="210" t="s">
        <v>18</v>
      </c>
      <c r="C5" s="211">
        <v>6</v>
      </c>
      <c r="D5" s="212">
        <v>6</v>
      </c>
      <c r="E5" s="212">
        <v>4</v>
      </c>
      <c r="F5" s="212">
        <v>3</v>
      </c>
      <c r="G5" s="212">
        <v>2</v>
      </c>
      <c r="H5" s="212">
        <v>4</v>
      </c>
      <c r="I5" s="212">
        <v>4</v>
      </c>
      <c r="J5" s="212">
        <v>5</v>
      </c>
      <c r="K5" s="212">
        <v>4</v>
      </c>
      <c r="L5" s="212">
        <v>8</v>
      </c>
      <c r="M5" s="213">
        <v>11</v>
      </c>
      <c r="N5" s="214">
        <v>8</v>
      </c>
    </row>
    <row r="6" spans="1:17" ht="15.75" thickBot="1" x14ac:dyDescent="0.3">
      <c r="B6" s="215" t="s">
        <v>19</v>
      </c>
      <c r="C6" s="177">
        <v>29</v>
      </c>
      <c r="D6" s="1">
        <v>26</v>
      </c>
      <c r="E6" s="1">
        <v>25</v>
      </c>
      <c r="F6" s="1">
        <v>32</v>
      </c>
      <c r="G6" s="1">
        <v>33</v>
      </c>
      <c r="H6" s="1">
        <v>37</v>
      </c>
      <c r="I6" s="1">
        <v>41</v>
      </c>
      <c r="J6" s="1">
        <v>38</v>
      </c>
      <c r="K6" s="1">
        <v>31</v>
      </c>
      <c r="L6" s="1">
        <v>31</v>
      </c>
      <c r="M6" s="36">
        <v>18</v>
      </c>
      <c r="N6" s="208">
        <v>15</v>
      </c>
    </row>
    <row r="7" spans="1:17" ht="15.75" thickBot="1" x14ac:dyDescent="0.3">
      <c r="B7" s="215" t="s">
        <v>20</v>
      </c>
      <c r="C7" s="177">
        <v>11</v>
      </c>
      <c r="D7" s="1">
        <v>13</v>
      </c>
      <c r="E7" s="1">
        <v>10</v>
      </c>
      <c r="F7" s="1">
        <v>8</v>
      </c>
      <c r="G7" s="1">
        <v>7</v>
      </c>
      <c r="H7" s="1">
        <v>7</v>
      </c>
      <c r="I7" s="1">
        <v>3</v>
      </c>
      <c r="J7" s="1">
        <v>3</v>
      </c>
      <c r="K7" s="1">
        <v>2</v>
      </c>
      <c r="L7" s="1">
        <v>3</v>
      </c>
      <c r="M7" s="36">
        <v>3</v>
      </c>
      <c r="N7" s="208">
        <v>1</v>
      </c>
    </row>
    <row r="8" spans="1:17" ht="15.75" thickBot="1" x14ac:dyDescent="0.3">
      <c r="B8" s="215" t="s">
        <v>21</v>
      </c>
      <c r="C8" s="177">
        <v>38</v>
      </c>
      <c r="D8" s="1">
        <v>39</v>
      </c>
      <c r="E8" s="1">
        <v>42</v>
      </c>
      <c r="F8" s="1">
        <v>35</v>
      </c>
      <c r="G8" s="1">
        <v>35</v>
      </c>
      <c r="H8" s="1">
        <v>30</v>
      </c>
      <c r="I8" s="1">
        <v>31</v>
      </c>
      <c r="J8" s="1">
        <v>31</v>
      </c>
      <c r="K8" s="1">
        <v>36</v>
      </c>
      <c r="L8" s="1">
        <v>43</v>
      </c>
      <c r="M8" s="36">
        <v>48</v>
      </c>
      <c r="N8" s="208">
        <v>54</v>
      </c>
      <c r="Q8" s="15"/>
    </row>
    <row r="9" spans="1:17" ht="15.75" thickBot="1" x14ac:dyDescent="0.3">
      <c r="B9" s="215" t="s">
        <v>22</v>
      </c>
      <c r="C9" s="177">
        <v>9</v>
      </c>
      <c r="D9" s="1">
        <v>9</v>
      </c>
      <c r="E9" s="1">
        <v>12</v>
      </c>
      <c r="F9" s="1">
        <v>9</v>
      </c>
      <c r="G9" s="1">
        <v>12</v>
      </c>
      <c r="H9" s="1">
        <v>13</v>
      </c>
      <c r="I9" s="1">
        <v>13</v>
      </c>
      <c r="J9" s="1">
        <v>15</v>
      </c>
      <c r="K9" s="1">
        <v>21</v>
      </c>
      <c r="L9" s="1">
        <v>12</v>
      </c>
      <c r="M9" s="36">
        <v>17</v>
      </c>
      <c r="N9" s="208">
        <v>19</v>
      </c>
    </row>
    <row r="10" spans="1:17" ht="15.75" thickBot="1" x14ac:dyDescent="0.3">
      <c r="B10" s="215" t="s">
        <v>23</v>
      </c>
      <c r="C10" s="177">
        <v>7</v>
      </c>
      <c r="D10" s="1">
        <v>7</v>
      </c>
      <c r="E10" s="1">
        <v>7</v>
      </c>
      <c r="F10" s="1">
        <v>13</v>
      </c>
      <c r="G10" s="1">
        <v>11</v>
      </c>
      <c r="H10" s="1">
        <v>9</v>
      </c>
      <c r="I10" s="1">
        <v>8</v>
      </c>
      <c r="J10" s="1">
        <v>8</v>
      </c>
      <c r="K10" s="1">
        <v>6</v>
      </c>
      <c r="L10" s="1">
        <v>3</v>
      </c>
      <c r="M10" s="36">
        <v>3</v>
      </c>
      <c r="N10" s="208">
        <v>3</v>
      </c>
    </row>
    <row r="11" spans="1:17" ht="15.75" thickBot="1" x14ac:dyDescent="0.3">
      <c r="B11" s="216" t="s">
        <v>9</v>
      </c>
      <c r="C11" s="217">
        <f t="shared" ref="C11:H11" si="0">SUM(C5:C10)</f>
        <v>100</v>
      </c>
      <c r="D11" s="218">
        <f t="shared" si="0"/>
        <v>100</v>
      </c>
      <c r="E11" s="218">
        <f t="shared" si="0"/>
        <v>100</v>
      </c>
      <c r="F11" s="218">
        <f t="shared" si="0"/>
        <v>100</v>
      </c>
      <c r="G11" s="218">
        <f t="shared" si="0"/>
        <v>100</v>
      </c>
      <c r="H11" s="218">
        <f t="shared" si="0"/>
        <v>100</v>
      </c>
      <c r="I11" s="218">
        <f t="shared" ref="I11:N11" si="1">SUM(I5:I10)</f>
        <v>100</v>
      </c>
      <c r="J11" s="218">
        <f t="shared" si="1"/>
        <v>100</v>
      </c>
      <c r="K11" s="218">
        <f t="shared" si="1"/>
        <v>100</v>
      </c>
      <c r="L11" s="218">
        <f t="shared" si="1"/>
        <v>100</v>
      </c>
      <c r="M11" s="219">
        <f t="shared" si="1"/>
        <v>100</v>
      </c>
      <c r="N11" s="220">
        <f t="shared" si="1"/>
        <v>100</v>
      </c>
    </row>
    <row r="12" spans="1:17" ht="15.75" thickTop="1" x14ac:dyDescent="0.25"/>
    <row r="22" spans="5:5" x14ac:dyDescent="0.25">
      <c r="E22" s="5"/>
    </row>
  </sheetData>
  <mergeCells count="2">
    <mergeCell ref="C2:N3"/>
    <mergeCell ref="B2:B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workbookViewId="0">
      <selection activeCell="Q11" sqref="Q11"/>
    </sheetView>
  </sheetViews>
  <sheetFormatPr defaultRowHeight="15" x14ac:dyDescent="0.25"/>
  <cols>
    <col min="1" max="1" width="4.140625" customWidth="1"/>
    <col min="2" max="2" width="26.7109375" customWidth="1"/>
  </cols>
  <sheetData>
    <row r="1" spans="2:16" ht="15.75" thickBot="1" x14ac:dyDescent="0.3"/>
    <row r="2" spans="2:16" ht="15.75" customHeight="1" thickTop="1" x14ac:dyDescent="0.25">
      <c r="B2" s="284" t="s">
        <v>57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O2" s="122"/>
    </row>
    <row r="3" spans="2:16" ht="15.75" thickBot="1" x14ac:dyDescent="0.3">
      <c r="B3" s="287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122"/>
    </row>
    <row r="4" spans="2:16" ht="17.25" thickTop="1" thickBot="1" x14ac:dyDescent="0.3">
      <c r="B4" s="365" t="s">
        <v>0</v>
      </c>
      <c r="C4" s="364" t="s">
        <v>18</v>
      </c>
      <c r="D4" s="334"/>
      <c r="E4" s="333" t="s">
        <v>19</v>
      </c>
      <c r="F4" s="334"/>
      <c r="G4" s="333" t="s">
        <v>20</v>
      </c>
      <c r="H4" s="364"/>
      <c r="I4" s="333" t="s">
        <v>21</v>
      </c>
      <c r="J4" s="364"/>
      <c r="K4" s="333" t="s">
        <v>24</v>
      </c>
      <c r="L4" s="364"/>
      <c r="M4" s="333" t="s">
        <v>23</v>
      </c>
      <c r="N4" s="334"/>
      <c r="O4" s="122"/>
    </row>
    <row r="5" spans="2:16" ht="17.25" thickTop="1" thickBot="1" x14ac:dyDescent="0.3">
      <c r="B5" s="366"/>
      <c r="C5" s="3">
        <v>2016</v>
      </c>
      <c r="D5" s="198">
        <v>2017</v>
      </c>
      <c r="E5" s="195">
        <v>2016</v>
      </c>
      <c r="F5" s="198">
        <v>2017</v>
      </c>
      <c r="G5" s="3">
        <v>2016</v>
      </c>
      <c r="H5" s="198">
        <v>2017</v>
      </c>
      <c r="I5" s="3">
        <v>2016</v>
      </c>
      <c r="J5" s="198">
        <v>2017</v>
      </c>
      <c r="K5" s="3">
        <v>2016</v>
      </c>
      <c r="L5" s="198">
        <v>2017</v>
      </c>
      <c r="M5" s="3">
        <v>2016</v>
      </c>
      <c r="N5" s="194">
        <v>2017</v>
      </c>
    </row>
    <row r="6" spans="2:16" ht="16.5" thickTop="1" thickBot="1" x14ac:dyDescent="0.3">
      <c r="B6" s="180" t="s">
        <v>33</v>
      </c>
      <c r="C6" s="178">
        <v>1</v>
      </c>
      <c r="D6" s="183">
        <v>1.2549999999999999</v>
      </c>
      <c r="E6" s="178">
        <v>8.1</v>
      </c>
      <c r="F6" s="183">
        <v>11.372</v>
      </c>
      <c r="G6" s="178">
        <v>1.1000000000000001</v>
      </c>
      <c r="H6" s="183">
        <v>1.343</v>
      </c>
      <c r="I6" s="178">
        <v>1.5</v>
      </c>
      <c r="J6" s="183">
        <v>2.5089999999999999</v>
      </c>
      <c r="K6" s="178">
        <v>1.2</v>
      </c>
      <c r="L6" s="183">
        <v>2.63</v>
      </c>
      <c r="M6" s="178">
        <v>0.5</v>
      </c>
      <c r="N6" s="183">
        <v>3.7450000000000001</v>
      </c>
      <c r="O6" s="43"/>
    </row>
    <row r="7" spans="2:16" ht="15.75" thickBot="1" x14ac:dyDescent="0.3">
      <c r="B7" s="181" t="s">
        <v>8</v>
      </c>
      <c r="C7" s="178">
        <v>0</v>
      </c>
      <c r="D7" s="183">
        <v>0</v>
      </c>
      <c r="E7" s="178">
        <v>0</v>
      </c>
      <c r="F7" s="183">
        <v>0</v>
      </c>
      <c r="G7" s="178">
        <v>0</v>
      </c>
      <c r="H7" s="183">
        <v>0</v>
      </c>
      <c r="I7" s="178">
        <v>0</v>
      </c>
      <c r="J7" s="183">
        <v>0</v>
      </c>
      <c r="K7" s="178">
        <v>69.099999999999994</v>
      </c>
      <c r="L7" s="183">
        <v>68.543000000000006</v>
      </c>
      <c r="M7" s="178">
        <v>0</v>
      </c>
      <c r="N7" s="183">
        <v>0</v>
      </c>
      <c r="O7" s="43"/>
    </row>
    <row r="8" spans="2:16" ht="15.75" thickBot="1" x14ac:dyDescent="0.3">
      <c r="B8" s="181" t="s">
        <v>34</v>
      </c>
      <c r="C8" s="178">
        <v>0</v>
      </c>
      <c r="D8" s="183">
        <v>0</v>
      </c>
      <c r="E8" s="196">
        <v>2.5</v>
      </c>
      <c r="F8" s="183">
        <v>0.20100000000000001</v>
      </c>
      <c r="G8" s="178">
        <v>0.6</v>
      </c>
      <c r="H8" s="183">
        <v>0.63</v>
      </c>
      <c r="I8" s="178">
        <v>0.3</v>
      </c>
      <c r="J8" s="183">
        <v>8.9999999999999993E-3</v>
      </c>
      <c r="K8" s="178">
        <v>1</v>
      </c>
      <c r="L8" s="183">
        <v>0.63800000000000001</v>
      </c>
      <c r="M8" s="178">
        <v>0.7</v>
      </c>
      <c r="N8" s="183">
        <v>0.51300000000000001</v>
      </c>
      <c r="O8" s="43"/>
      <c r="P8" s="43"/>
    </row>
    <row r="9" spans="2:16" ht="15.75" thickBot="1" x14ac:dyDescent="0.3">
      <c r="B9" s="181" t="s">
        <v>35</v>
      </c>
      <c r="C9" s="178">
        <v>0</v>
      </c>
      <c r="D9" s="183">
        <v>0</v>
      </c>
      <c r="E9" s="178">
        <v>0.2</v>
      </c>
      <c r="F9" s="183">
        <v>3.3000000000000002E-2</v>
      </c>
      <c r="G9" s="178">
        <v>0</v>
      </c>
      <c r="H9" s="183">
        <v>0</v>
      </c>
      <c r="I9" s="178">
        <v>0.7</v>
      </c>
      <c r="J9" s="183">
        <v>1.0999999999999999E-2</v>
      </c>
      <c r="K9" s="178">
        <v>1.9</v>
      </c>
      <c r="L9" s="183">
        <v>1.6919999999999999</v>
      </c>
      <c r="M9" s="178">
        <v>0</v>
      </c>
      <c r="N9" s="183">
        <v>0</v>
      </c>
    </row>
    <row r="10" spans="2:16" ht="15.75" thickBot="1" x14ac:dyDescent="0.3">
      <c r="B10" s="181" t="s">
        <v>47</v>
      </c>
      <c r="C10" s="178">
        <v>0</v>
      </c>
      <c r="D10" s="183">
        <v>0</v>
      </c>
      <c r="E10" s="178">
        <v>0.5</v>
      </c>
      <c r="F10" s="183">
        <v>0</v>
      </c>
      <c r="G10" s="178">
        <v>0.4</v>
      </c>
      <c r="H10" s="183">
        <v>0</v>
      </c>
      <c r="I10" s="178">
        <v>0.9</v>
      </c>
      <c r="J10" s="183">
        <v>0</v>
      </c>
      <c r="K10" s="178">
        <v>3.1</v>
      </c>
      <c r="L10" s="183">
        <v>6.14</v>
      </c>
      <c r="M10" s="178">
        <v>0</v>
      </c>
      <c r="N10" s="183">
        <v>0</v>
      </c>
    </row>
    <row r="11" spans="2:16" ht="15.75" thickBot="1" x14ac:dyDescent="0.3">
      <c r="B11" s="181" t="s">
        <v>37</v>
      </c>
      <c r="C11" s="178">
        <v>0.8</v>
      </c>
      <c r="D11" s="183">
        <v>0</v>
      </c>
      <c r="E11" s="178">
        <v>0</v>
      </c>
      <c r="F11" s="183">
        <v>0.29499999999999998</v>
      </c>
      <c r="G11" s="178">
        <v>0.7</v>
      </c>
      <c r="H11" s="183">
        <v>0</v>
      </c>
      <c r="I11" s="178">
        <v>0</v>
      </c>
      <c r="J11" s="183">
        <v>3.6999999999999998E-2</v>
      </c>
      <c r="K11" s="178">
        <v>0.3</v>
      </c>
      <c r="L11" s="183">
        <v>0.124</v>
      </c>
      <c r="M11" s="178">
        <v>0</v>
      </c>
      <c r="N11" s="183">
        <v>0</v>
      </c>
    </row>
    <row r="12" spans="2:16" ht="15.75" thickBot="1" x14ac:dyDescent="0.3">
      <c r="B12" s="181" t="s">
        <v>38</v>
      </c>
      <c r="C12" s="178">
        <v>0.9</v>
      </c>
      <c r="D12" s="183">
        <v>0.66500000000000004</v>
      </c>
      <c r="E12" s="178">
        <v>0.1</v>
      </c>
      <c r="F12" s="183">
        <v>1.994</v>
      </c>
      <c r="G12" s="178">
        <v>0.1</v>
      </c>
      <c r="H12" s="183">
        <v>0.33200000000000002</v>
      </c>
      <c r="I12" s="178">
        <v>19.399999999999999</v>
      </c>
      <c r="J12" s="183">
        <v>18.276</v>
      </c>
      <c r="K12" s="178">
        <v>5.5</v>
      </c>
      <c r="L12" s="183">
        <v>11.63</v>
      </c>
      <c r="M12" s="178">
        <v>0.5</v>
      </c>
      <c r="N12" s="183">
        <v>0.33200000000000002</v>
      </c>
    </row>
    <row r="13" spans="2:16" ht="15.75" thickBot="1" x14ac:dyDescent="0.3">
      <c r="B13" s="181" t="s">
        <v>39</v>
      </c>
      <c r="C13" s="178">
        <v>0</v>
      </c>
      <c r="D13" s="183">
        <v>0</v>
      </c>
      <c r="E13" s="178">
        <v>5.2</v>
      </c>
      <c r="F13" s="183">
        <v>0.22</v>
      </c>
      <c r="G13" s="178">
        <v>0.3</v>
      </c>
      <c r="H13" s="183">
        <v>0.28999999999999998</v>
      </c>
      <c r="I13" s="178">
        <v>0.1</v>
      </c>
      <c r="J13" s="183">
        <v>0.04</v>
      </c>
      <c r="K13" s="178">
        <v>0.1</v>
      </c>
      <c r="L13" s="183">
        <v>7.0000000000000007E-2</v>
      </c>
      <c r="M13" s="178">
        <v>0.3</v>
      </c>
      <c r="N13" s="183">
        <v>0.62</v>
      </c>
    </row>
    <row r="14" spans="2:16" ht="15.75" thickBot="1" x14ac:dyDescent="0.3">
      <c r="B14" s="181" t="s">
        <v>40</v>
      </c>
      <c r="C14" s="178">
        <v>123.4</v>
      </c>
      <c r="D14" s="183">
        <v>91.727999999999994</v>
      </c>
      <c r="E14" s="178">
        <v>91</v>
      </c>
      <c r="F14" s="183">
        <v>97.415999999999997</v>
      </c>
      <c r="G14" s="178">
        <v>23.1</v>
      </c>
      <c r="H14" s="183">
        <v>0.38500000000000001</v>
      </c>
      <c r="I14" s="178">
        <v>422.5</v>
      </c>
      <c r="J14" s="183">
        <v>582.149</v>
      </c>
      <c r="K14" s="178">
        <v>84.2</v>
      </c>
      <c r="L14" s="183">
        <v>128.64099999999999</v>
      </c>
      <c r="M14" s="178">
        <v>10.3</v>
      </c>
      <c r="N14" s="183">
        <v>23.805</v>
      </c>
    </row>
    <row r="15" spans="2:16" ht="15.75" thickBot="1" x14ac:dyDescent="0.3">
      <c r="B15" s="181" t="s">
        <v>41</v>
      </c>
      <c r="C15" s="178">
        <v>0</v>
      </c>
      <c r="D15" s="183">
        <v>0.69399999999999995</v>
      </c>
      <c r="E15" s="178">
        <v>10.8</v>
      </c>
      <c r="F15" s="183">
        <v>7.3680000000000003</v>
      </c>
      <c r="G15" s="178">
        <v>2.9</v>
      </c>
      <c r="H15" s="183">
        <v>3.194</v>
      </c>
      <c r="I15" s="178">
        <v>24.5</v>
      </c>
      <c r="J15" s="183">
        <v>14.592000000000001</v>
      </c>
      <c r="K15" s="178">
        <v>8.3000000000000007</v>
      </c>
      <c r="L15" s="183">
        <v>26.774999999999999</v>
      </c>
      <c r="M15" s="178">
        <v>0</v>
      </c>
      <c r="N15" s="183">
        <v>0</v>
      </c>
    </row>
    <row r="16" spans="2:16" ht="15.75" thickBot="1" x14ac:dyDescent="0.3">
      <c r="B16" s="181" t="s">
        <v>42</v>
      </c>
      <c r="C16" s="179" t="s">
        <v>26</v>
      </c>
      <c r="D16" s="183">
        <v>0.82599999999999996</v>
      </c>
      <c r="E16" s="179" t="s">
        <v>26</v>
      </c>
      <c r="F16" s="183">
        <v>8.3179999999999996</v>
      </c>
      <c r="G16" s="179" t="s">
        <v>26</v>
      </c>
      <c r="H16" s="183">
        <v>0.19900000000000001</v>
      </c>
      <c r="I16" s="179" t="s">
        <v>26</v>
      </c>
      <c r="J16" s="183">
        <v>17.436</v>
      </c>
      <c r="K16" s="179" t="s">
        <v>26</v>
      </c>
      <c r="L16" s="183">
        <v>6.5140000000000002</v>
      </c>
      <c r="M16" s="179" t="s">
        <v>26</v>
      </c>
      <c r="N16" s="183">
        <v>0.14399999999999999</v>
      </c>
    </row>
    <row r="17" spans="2:16" ht="15.75" thickBot="1" x14ac:dyDescent="0.3">
      <c r="B17" s="181" t="s">
        <v>43</v>
      </c>
      <c r="C17" s="179" t="s">
        <v>26</v>
      </c>
      <c r="D17" s="199" t="s">
        <v>26</v>
      </c>
      <c r="E17" s="179" t="s">
        <v>26</v>
      </c>
      <c r="F17" s="199" t="s">
        <v>26</v>
      </c>
      <c r="G17" s="179" t="s">
        <v>26</v>
      </c>
      <c r="H17" s="199" t="s">
        <v>26</v>
      </c>
      <c r="I17" s="179" t="s">
        <v>26</v>
      </c>
      <c r="J17" s="199" t="s">
        <v>26</v>
      </c>
      <c r="K17" s="179" t="s">
        <v>26</v>
      </c>
      <c r="L17" s="199" t="s">
        <v>26</v>
      </c>
      <c r="M17" s="179" t="s">
        <v>26</v>
      </c>
      <c r="N17" s="193" t="s">
        <v>26</v>
      </c>
      <c r="O17" s="184"/>
    </row>
    <row r="18" spans="2:16" ht="16.5" thickTop="1" thickBot="1" x14ac:dyDescent="0.3">
      <c r="B18" s="182" t="s">
        <v>32</v>
      </c>
      <c r="C18" s="190">
        <v>17.321000000000002</v>
      </c>
      <c r="D18" s="200">
        <v>13.813000000000001</v>
      </c>
      <c r="E18" s="190">
        <v>130.47399999999999</v>
      </c>
      <c r="F18" s="200">
        <v>98.222999999999999</v>
      </c>
      <c r="G18" s="190">
        <v>17.105</v>
      </c>
      <c r="H18" s="200">
        <v>5.7839999999999998</v>
      </c>
      <c r="I18" s="190">
        <v>160.36799999999999</v>
      </c>
      <c r="J18" s="200">
        <v>142.50399999999999</v>
      </c>
      <c r="K18" s="190">
        <v>53.847000000000001</v>
      </c>
      <c r="L18" s="200">
        <v>18.810000000000002</v>
      </c>
      <c r="M18" s="190">
        <v>37.188000000000002</v>
      </c>
      <c r="N18" s="205">
        <v>20.271000000000001</v>
      </c>
      <c r="O18" s="262">
        <v>2016</v>
      </c>
      <c r="P18" s="263">
        <v>2017</v>
      </c>
    </row>
    <row r="19" spans="2:16" ht="16.5" thickTop="1" thickBot="1" x14ac:dyDescent="0.3">
      <c r="B19" s="273" t="s">
        <v>9</v>
      </c>
      <c r="C19" s="191">
        <f t="shared" ref="C19:N19" si="0">SUM(C6:C18)</f>
        <v>143.42100000000002</v>
      </c>
      <c r="D19" s="192">
        <f t="shared" si="0"/>
        <v>108.98099999999999</v>
      </c>
      <c r="E19" s="197">
        <f t="shared" si="0"/>
        <v>248.87399999999997</v>
      </c>
      <c r="F19" s="192">
        <f t="shared" si="0"/>
        <v>225.44</v>
      </c>
      <c r="G19" s="197">
        <f t="shared" si="0"/>
        <v>46.305</v>
      </c>
      <c r="H19" s="192">
        <f t="shared" si="0"/>
        <v>12.157</v>
      </c>
      <c r="I19" s="197">
        <f t="shared" si="0"/>
        <v>630.26800000000003</v>
      </c>
      <c r="J19" s="192">
        <f t="shared" si="0"/>
        <v>777.56299999999999</v>
      </c>
      <c r="K19" s="197">
        <f t="shared" si="0"/>
        <v>228.547</v>
      </c>
      <c r="L19" s="192">
        <f t="shared" si="0"/>
        <v>272.20699999999999</v>
      </c>
      <c r="M19" s="197">
        <f t="shared" si="0"/>
        <v>49.488</v>
      </c>
      <c r="N19" s="192">
        <f t="shared" si="0"/>
        <v>49.43</v>
      </c>
      <c r="O19" s="206">
        <f>SUM(C19+E19+G19+I19+K19+M19)</f>
        <v>1346.903</v>
      </c>
      <c r="P19" s="207">
        <f>SUM(D19+F19+H19+J19+L19+N19)</f>
        <v>1445.778</v>
      </c>
    </row>
    <row r="20" spans="2:16" ht="16.5" thickTop="1" thickBot="1" x14ac:dyDescent="0.3">
      <c r="B20" s="189" t="s">
        <v>31</v>
      </c>
      <c r="C20" s="188">
        <f>C19/O19</f>
        <v>0.10648205550065597</v>
      </c>
      <c r="D20" s="187">
        <f>D19/P19</f>
        <v>7.5378792594713709E-2</v>
      </c>
      <c r="E20" s="188">
        <f>E19/O19</f>
        <v>0.18477499864503974</v>
      </c>
      <c r="F20" s="201">
        <f>F19/P19</f>
        <v>0.15592988688443177</v>
      </c>
      <c r="G20" s="202">
        <f>G19/O19</f>
        <v>3.437886766901551E-2</v>
      </c>
      <c r="H20" s="201">
        <f>H19/P19</f>
        <v>8.4086215172730523E-3</v>
      </c>
      <c r="I20" s="204">
        <f>I19/O19</f>
        <v>0.46793867115894761</v>
      </c>
      <c r="J20" s="203">
        <f>J19/P19</f>
        <v>0.53781631758126069</v>
      </c>
      <c r="K20" s="202">
        <f>K19/O19</f>
        <v>0.16968334022568812</v>
      </c>
      <c r="L20" s="187">
        <f>L19/P19</f>
        <v>0.18827717671731067</v>
      </c>
      <c r="M20" s="188">
        <f>M19/O19</f>
        <v>3.6742066800653055E-2</v>
      </c>
      <c r="N20" s="187">
        <f>N19/P19</f>
        <v>3.4189204705010037E-2</v>
      </c>
      <c r="O20" s="186">
        <f>SUM(C20+E20+G20+I20+K20+M20)</f>
        <v>1</v>
      </c>
      <c r="P20" s="185">
        <f>SUM(D20+F20+H20+J20+L20+N20)</f>
        <v>1</v>
      </c>
    </row>
    <row r="21" spans="2:16" ht="16.5" thickTop="1" thickBot="1" x14ac:dyDescent="0.3">
      <c r="F21" s="7"/>
      <c r="H21" s="7"/>
      <c r="J21" s="7"/>
      <c r="L21" s="7"/>
      <c r="N21" s="7"/>
    </row>
    <row r="22" spans="2:16" ht="15.75" thickBot="1" x14ac:dyDescent="0.3">
      <c r="B22" s="275" t="s">
        <v>51</v>
      </c>
      <c r="C22" s="276"/>
    </row>
    <row r="26" spans="2:16" x14ac:dyDescent="0.25">
      <c r="O26" s="43"/>
      <c r="P26" s="44"/>
    </row>
    <row r="27" spans="2:16" x14ac:dyDescent="0.25">
      <c r="O27" s="43"/>
      <c r="P27" s="44"/>
    </row>
    <row r="28" spans="2:16" x14ac:dyDescent="0.25">
      <c r="O28" s="43"/>
      <c r="P28" s="44"/>
    </row>
    <row r="29" spans="2:16" x14ac:dyDescent="0.25">
      <c r="O29" s="43"/>
      <c r="P29" s="44"/>
    </row>
    <row r="30" spans="2:16" x14ac:dyDescent="0.25">
      <c r="O30" s="43"/>
      <c r="P30" s="44"/>
    </row>
    <row r="31" spans="2:16" x14ac:dyDescent="0.25">
      <c r="O31" s="43"/>
      <c r="P31" s="44"/>
    </row>
  </sheetData>
  <mergeCells count="9">
    <mergeCell ref="B22:C22"/>
    <mergeCell ref="B2:N3"/>
    <mergeCell ref="C4:D4"/>
    <mergeCell ref="E4:F4"/>
    <mergeCell ref="G4:H4"/>
    <mergeCell ref="I4:J4"/>
    <mergeCell ref="K4:L4"/>
    <mergeCell ref="M4:N4"/>
    <mergeCell ref="B4:B5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forg., áll.</vt:lpstr>
      <vt:lpstr>szolg. jell.</vt:lpstr>
      <vt:lpstr>ügyfelek</vt:lpstr>
      <vt:lpstr>ág.-i összesítés</vt:lpstr>
      <vt:lpstr>ágazati megoszl.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2018-03-19T11:03:55Z</cp:lastPrinted>
  <dcterms:created xsi:type="dcterms:W3CDTF">2016-01-14T08:39:02Z</dcterms:created>
  <dcterms:modified xsi:type="dcterms:W3CDTF">2019-02-20T10:27:47Z</dcterms:modified>
</cp:coreProperties>
</file>